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Indicators\RPI\"/>
    </mc:Choice>
  </mc:AlternateContent>
  <xr:revisionPtr revIDLastSave="0" documentId="13_ncr:1_{D40CB175-89D1-4715-B3C6-4C64C51FA732}" xr6:coauthVersionLast="46" xr6:coauthVersionMax="46" xr10:uidLastSave="{00000000-0000-0000-0000-000000000000}"/>
  <bookViews>
    <workbookView xWindow="6540" yWindow="80" windowWidth="12660" windowHeight="10200" tabRatio="688" firstSheet="2" activeTab="4" xr2:uid="{00000000-000D-0000-FFFF-FFFF00000000}"/>
  </bookViews>
  <sheets>
    <sheet name="Nitrogen" sheetId="30" r:id="rId1"/>
    <sheet name="Phosphorus" sheetId="8" r:id="rId2"/>
    <sheet name="Sediment" sheetId="35" r:id="rId3"/>
    <sheet name="Charts for Executive Summary" sheetId="11" r:id="rId4"/>
    <sheet name="Percent Change" sheetId="36" r:id="rId5"/>
    <sheet name="IndicatorLoads_work-up_092321" sheetId="37" r:id="rId6"/>
  </sheets>
  <externalReferences>
    <externalReference r:id="rId7"/>
    <externalReference r:id="rId8"/>
    <externalReference r:id="rId9"/>
    <externalReference r:id="rId10"/>
  </externalReferences>
  <definedNames>
    <definedName name="__________2000_swm_coseg" localSheetId="3">#REF!</definedName>
    <definedName name="__________2000_swm_coseg" localSheetId="5">#REF!</definedName>
    <definedName name="__________2000_swm_coseg" localSheetId="0">#REF!</definedName>
    <definedName name="__________2000_swm_coseg" localSheetId="1">#REF!</definedName>
    <definedName name="__________2000_swm_coseg" localSheetId="2">#REF!</definedName>
    <definedName name="__________2000_swm_coseg">#REF!</definedName>
    <definedName name="__________2000cum_Plus_2001" localSheetId="3">#REF!</definedName>
    <definedName name="__________2000cum_Plus_2001" localSheetId="5">#REF!</definedName>
    <definedName name="__________2000cum_Plus_2001" localSheetId="0">#REF!</definedName>
    <definedName name="__________2000cum_Plus_2001" localSheetId="1">#REF!</definedName>
    <definedName name="__________2000cum_Plus_2001" localSheetId="2">#REF!</definedName>
    <definedName name="__________2000cum_Plus_2001">#REF!</definedName>
    <definedName name="__________2001ProgCum" localSheetId="3">#REF!</definedName>
    <definedName name="__________2001ProgCum" localSheetId="5">#REF!</definedName>
    <definedName name="__________2001ProgCum" localSheetId="0">#REF!</definedName>
    <definedName name="__________2001ProgCum" localSheetId="1">#REF!</definedName>
    <definedName name="__________2001ProgCum" localSheetId="2">#REF!</definedName>
    <definedName name="__________2001ProgCum">#REF!</definedName>
    <definedName name="_________2000_swm_coseg" localSheetId="3">#REF!</definedName>
    <definedName name="_________2000_swm_coseg" localSheetId="5">#REF!</definedName>
    <definedName name="_________2000_swm_coseg" localSheetId="0">#REF!</definedName>
    <definedName name="_________2000_swm_coseg" localSheetId="1">#REF!</definedName>
    <definedName name="_________2000_swm_coseg" localSheetId="2">#REF!</definedName>
    <definedName name="_________2000_swm_coseg">#REF!</definedName>
    <definedName name="_________2000cum_Plus_2001" localSheetId="3">#REF!</definedName>
    <definedName name="_________2000cum_Plus_2001" localSheetId="5">#REF!</definedName>
    <definedName name="_________2000cum_Plus_2001" localSheetId="0">#REF!</definedName>
    <definedName name="_________2000cum_Plus_2001" localSheetId="1">#REF!</definedName>
    <definedName name="_________2000cum_Plus_2001" localSheetId="2">#REF!</definedName>
    <definedName name="_________2000cum_Plus_2001">#REF!</definedName>
    <definedName name="_________2001ProgCum" localSheetId="3">#REF!</definedName>
    <definedName name="_________2001ProgCum" localSheetId="5">#REF!</definedName>
    <definedName name="_________2001ProgCum" localSheetId="0">#REF!</definedName>
    <definedName name="_________2001ProgCum" localSheetId="1">#REF!</definedName>
    <definedName name="_________2001ProgCum" localSheetId="2">#REF!</definedName>
    <definedName name="_________2001ProgCum">#REF!</definedName>
    <definedName name="________2000_swm_coseg" localSheetId="3">#REF!</definedName>
    <definedName name="________2000_swm_coseg" localSheetId="5">#REF!</definedName>
    <definedName name="________2000_swm_coseg" localSheetId="0">#REF!</definedName>
    <definedName name="________2000_swm_coseg" localSheetId="1">#REF!</definedName>
    <definedName name="________2000_swm_coseg" localSheetId="2">#REF!</definedName>
    <definedName name="________2000_swm_coseg">#REF!</definedName>
    <definedName name="________2000cum_Plus_2001" localSheetId="3">#REF!</definedName>
    <definedName name="________2000cum_Plus_2001" localSheetId="5">#REF!</definedName>
    <definedName name="________2000cum_Plus_2001" localSheetId="0">#REF!</definedName>
    <definedName name="________2000cum_Plus_2001" localSheetId="1">#REF!</definedName>
    <definedName name="________2000cum_Plus_2001" localSheetId="2">#REF!</definedName>
    <definedName name="________2000cum_Plus_2001">#REF!</definedName>
    <definedName name="________2001ProgCum" localSheetId="3">#REF!</definedName>
    <definedName name="________2001ProgCum" localSheetId="5">#REF!</definedName>
    <definedName name="________2001ProgCum" localSheetId="0">#REF!</definedName>
    <definedName name="________2001ProgCum" localSheetId="1">#REF!</definedName>
    <definedName name="________2001ProgCum" localSheetId="2">#REF!</definedName>
    <definedName name="________2001ProgCum">#REF!</definedName>
    <definedName name="_______2000_swm_coseg" localSheetId="3">#REF!</definedName>
    <definedName name="_______2000_swm_coseg" localSheetId="5">#REF!</definedName>
    <definedName name="_______2000_swm_coseg" localSheetId="0">#REF!</definedName>
    <definedName name="_______2000_swm_coseg" localSheetId="1">#REF!</definedName>
    <definedName name="_______2000_swm_coseg" localSheetId="2">#REF!</definedName>
    <definedName name="_______2000_swm_coseg">#REF!</definedName>
    <definedName name="_______2000cum_Plus_2001" localSheetId="3">#REF!</definedName>
    <definedName name="_______2000cum_Plus_2001" localSheetId="5">#REF!</definedName>
    <definedName name="_______2000cum_Plus_2001" localSheetId="0">#REF!</definedName>
    <definedName name="_______2000cum_Plus_2001" localSheetId="1">#REF!</definedName>
    <definedName name="_______2000cum_Plus_2001" localSheetId="2">#REF!</definedName>
    <definedName name="_______2000cum_Plus_2001">#REF!</definedName>
    <definedName name="_______2001ProgCum" localSheetId="3">#REF!</definedName>
    <definedName name="_______2001ProgCum" localSheetId="5">#REF!</definedName>
    <definedName name="_______2001ProgCum" localSheetId="0">#REF!</definedName>
    <definedName name="_______2001ProgCum" localSheetId="1">#REF!</definedName>
    <definedName name="_______2001ProgCum" localSheetId="2">#REF!</definedName>
    <definedName name="_______2001ProgCum">#REF!</definedName>
    <definedName name="______2000_swm_coseg" localSheetId="3">#REF!</definedName>
    <definedName name="______2000_swm_coseg" localSheetId="5">#REF!</definedName>
    <definedName name="______2000_swm_coseg" localSheetId="0">#REF!</definedName>
    <definedName name="______2000_swm_coseg" localSheetId="1">#REF!</definedName>
    <definedName name="______2000_swm_coseg" localSheetId="2">#REF!</definedName>
    <definedName name="______2000_swm_coseg">#REF!</definedName>
    <definedName name="______2000cum_Plus_2001" localSheetId="3">#REF!</definedName>
    <definedName name="______2000cum_Plus_2001" localSheetId="5">#REF!</definedName>
    <definedName name="______2000cum_Plus_2001" localSheetId="0">#REF!</definedName>
    <definedName name="______2000cum_Plus_2001" localSheetId="1">#REF!</definedName>
    <definedName name="______2000cum_Plus_2001" localSheetId="2">#REF!</definedName>
    <definedName name="______2000cum_Plus_2001">#REF!</definedName>
    <definedName name="______2001ProgCum" localSheetId="3">#REF!</definedName>
    <definedName name="______2001ProgCum" localSheetId="5">#REF!</definedName>
    <definedName name="______2001ProgCum" localSheetId="0">#REF!</definedName>
    <definedName name="______2001ProgCum" localSheetId="1">#REF!</definedName>
    <definedName name="______2001ProgCum" localSheetId="2">#REF!</definedName>
    <definedName name="______2001ProgCum">#REF!</definedName>
    <definedName name="_____2000_swm_coseg" localSheetId="3">#REF!</definedName>
    <definedName name="_____2000_swm_coseg" localSheetId="5">#REF!</definedName>
    <definedName name="_____2000_swm_coseg" localSheetId="0">#REF!</definedName>
    <definedName name="_____2000_swm_coseg" localSheetId="1">#REF!</definedName>
    <definedName name="_____2000_swm_coseg" localSheetId="2">#REF!</definedName>
    <definedName name="_____2000_swm_coseg">#REF!</definedName>
    <definedName name="_____2000cum_Plus_2001" localSheetId="3">#REF!</definedName>
    <definedName name="_____2000cum_Plus_2001" localSheetId="5">#REF!</definedName>
    <definedName name="_____2000cum_Plus_2001" localSheetId="0">#REF!</definedName>
    <definedName name="_____2000cum_Plus_2001" localSheetId="1">#REF!</definedName>
    <definedName name="_____2000cum_Plus_2001" localSheetId="2">#REF!</definedName>
    <definedName name="_____2000cum_Plus_2001">#REF!</definedName>
    <definedName name="_____2001ProgCum" localSheetId="3">#REF!</definedName>
    <definedName name="_____2001ProgCum" localSheetId="5">#REF!</definedName>
    <definedName name="_____2001ProgCum" localSheetId="0">#REF!</definedName>
    <definedName name="_____2001ProgCum" localSheetId="1">#REF!</definedName>
    <definedName name="_____2001ProgCum" localSheetId="2">#REF!</definedName>
    <definedName name="_____2001ProgCum">#REF!</definedName>
    <definedName name="____2000_swm_coseg" localSheetId="3">#REF!</definedName>
    <definedName name="____2000_swm_coseg" localSheetId="5">#REF!</definedName>
    <definedName name="____2000_swm_coseg" localSheetId="0">#REF!</definedName>
    <definedName name="____2000_swm_coseg" localSheetId="1">#REF!</definedName>
    <definedName name="____2000_swm_coseg" localSheetId="2">#REF!</definedName>
    <definedName name="____2000_swm_coseg">#REF!</definedName>
    <definedName name="____2000cum_Plus_2001" localSheetId="3">#REF!</definedName>
    <definedName name="____2000cum_Plus_2001" localSheetId="5">#REF!</definedName>
    <definedName name="____2000cum_Plus_2001" localSheetId="0">#REF!</definedName>
    <definedName name="____2000cum_Plus_2001" localSheetId="1">#REF!</definedName>
    <definedName name="____2000cum_Plus_2001" localSheetId="2">#REF!</definedName>
    <definedName name="____2000cum_Plus_2001">#REF!</definedName>
    <definedName name="____2001ProgCum" localSheetId="3">#REF!</definedName>
    <definedName name="____2001ProgCum" localSheetId="5">#REF!</definedName>
    <definedName name="____2001ProgCum" localSheetId="0">#REF!</definedName>
    <definedName name="____2001ProgCum" localSheetId="1">#REF!</definedName>
    <definedName name="____2001ProgCum" localSheetId="2">#REF!</definedName>
    <definedName name="____2001ProgCum">#REF!</definedName>
    <definedName name="___1_2000_swm_coseg" localSheetId="3">#REF!</definedName>
    <definedName name="___1_2000_swm_coseg" localSheetId="5">#REF!</definedName>
    <definedName name="___1_2000_swm_coseg" localSheetId="0">#REF!</definedName>
    <definedName name="___1_2000_swm_coseg" localSheetId="1">#REF!</definedName>
    <definedName name="___1_2000_swm_coseg" localSheetId="2">#REF!</definedName>
    <definedName name="___1_2000_swm_coseg">#REF!</definedName>
    <definedName name="___2_2000cum_Plus_2001" localSheetId="3">#REF!</definedName>
    <definedName name="___2_2000cum_Plus_2001" localSheetId="5">#REF!</definedName>
    <definedName name="___2_2000cum_Plus_2001" localSheetId="0">#REF!</definedName>
    <definedName name="___2_2000cum_Plus_2001" localSheetId="1">#REF!</definedName>
    <definedName name="___2_2000cum_Plus_2001" localSheetId="2">#REF!</definedName>
    <definedName name="___2_2000cum_Plus_2001">#REF!</definedName>
    <definedName name="___2000_swm_coseg" localSheetId="3">#REF!</definedName>
    <definedName name="___2000_swm_coseg" localSheetId="5">#REF!</definedName>
    <definedName name="___2000_swm_coseg" localSheetId="0">#REF!</definedName>
    <definedName name="___2000_swm_coseg" localSheetId="1">#REF!</definedName>
    <definedName name="___2000_swm_coseg" localSheetId="2">#REF!</definedName>
    <definedName name="___2000_swm_coseg">#REF!</definedName>
    <definedName name="___2000cum_Plus_2001" localSheetId="3">#REF!</definedName>
    <definedName name="___2000cum_Plus_2001" localSheetId="5">#REF!</definedName>
    <definedName name="___2000cum_Plus_2001" localSheetId="0">#REF!</definedName>
    <definedName name="___2000cum_Plus_2001" localSheetId="1">#REF!</definedName>
    <definedName name="___2000cum_Plus_2001" localSheetId="2">#REF!</definedName>
    <definedName name="___2000cum_Plus_2001">#REF!</definedName>
    <definedName name="___2001ProgCum" localSheetId="3">#REF!</definedName>
    <definedName name="___2001ProgCum" localSheetId="5">#REF!</definedName>
    <definedName name="___2001ProgCum" localSheetId="0">#REF!</definedName>
    <definedName name="___2001ProgCum" localSheetId="1">#REF!</definedName>
    <definedName name="___2001ProgCum" localSheetId="2">#REF!</definedName>
    <definedName name="___2001ProgCum">#REF!</definedName>
    <definedName name="___3_2001ProgCum" localSheetId="3">#REF!</definedName>
    <definedName name="___3_2001ProgCum" localSheetId="5">#REF!</definedName>
    <definedName name="___3_2001ProgCum" localSheetId="0">#REF!</definedName>
    <definedName name="___3_2001ProgCum" localSheetId="1">#REF!</definedName>
    <definedName name="___3_2001ProgCum" localSheetId="2">#REF!</definedName>
    <definedName name="___3_2001ProgCum">#REF!</definedName>
    <definedName name="__1_2000_swm_coseg" localSheetId="3">#REF!</definedName>
    <definedName name="__1_2000_swm_coseg" localSheetId="5">#REF!</definedName>
    <definedName name="__1_2000_swm_coseg" localSheetId="0">#REF!</definedName>
    <definedName name="__1_2000_swm_coseg" localSheetId="1">#REF!</definedName>
    <definedName name="__1_2000_swm_coseg" localSheetId="2">#REF!</definedName>
    <definedName name="__1_2000_swm_coseg">#REF!</definedName>
    <definedName name="__2_2000cum_Plus_2001" localSheetId="3">#REF!</definedName>
    <definedName name="__2_2000cum_Plus_2001" localSheetId="5">#REF!</definedName>
    <definedName name="__2_2000cum_Plus_2001" localSheetId="0">#REF!</definedName>
    <definedName name="__2_2000cum_Plus_2001" localSheetId="1">#REF!</definedName>
    <definedName name="__2_2000cum_Plus_2001" localSheetId="2">#REF!</definedName>
    <definedName name="__2_2000cum_Plus_2001">#REF!</definedName>
    <definedName name="__2000_swm_coseg" localSheetId="3">#REF!</definedName>
    <definedName name="__2000_swm_coseg" localSheetId="5">#REF!</definedName>
    <definedName name="__2000_swm_coseg" localSheetId="0">#REF!</definedName>
    <definedName name="__2000_swm_coseg" localSheetId="1">#REF!</definedName>
    <definedName name="__2000_swm_coseg" localSheetId="2">#REF!</definedName>
    <definedName name="__2000_swm_coseg">#REF!</definedName>
    <definedName name="__2000cum_Plus_2001" localSheetId="3">#REF!</definedName>
    <definedName name="__2000cum_Plus_2001" localSheetId="5">#REF!</definedName>
    <definedName name="__2000cum_Plus_2001" localSheetId="0">#REF!</definedName>
    <definedName name="__2000cum_Plus_2001" localSheetId="1">#REF!</definedName>
    <definedName name="__2000cum_Plus_2001" localSheetId="2">#REF!</definedName>
    <definedName name="__2000cum_Plus_2001">#REF!</definedName>
    <definedName name="__2001ProgCum" localSheetId="3">#REF!</definedName>
    <definedName name="__2001ProgCum" localSheetId="5">#REF!</definedName>
    <definedName name="__2001ProgCum" localSheetId="0">#REF!</definedName>
    <definedName name="__2001ProgCum" localSheetId="1">#REF!</definedName>
    <definedName name="__2001ProgCum" localSheetId="2">#REF!</definedName>
    <definedName name="__2001ProgCum">#REF!</definedName>
    <definedName name="__3_2001ProgCum" localSheetId="3">#REF!</definedName>
    <definedName name="__3_2001ProgCum" localSheetId="5">#REF!</definedName>
    <definedName name="__3_2001ProgCum" localSheetId="0">#REF!</definedName>
    <definedName name="__3_2001ProgCum" localSheetId="1">#REF!</definedName>
    <definedName name="__3_2001ProgCum" localSheetId="2">#REF!</definedName>
    <definedName name="__3_2001ProgCum">#REF!</definedName>
    <definedName name="_000_coseg_ag_no_CT_" localSheetId="3">#REF!</definedName>
    <definedName name="_000_coseg_ag_no_CT_" localSheetId="5">#REF!</definedName>
    <definedName name="_000_coseg_ag_no_CT_" localSheetId="0">#REF!</definedName>
    <definedName name="_000_coseg_ag_no_CT_" localSheetId="1">#REF!</definedName>
    <definedName name="_000_coseg_ag_no_CT_" localSheetId="2">#REF!</definedName>
    <definedName name="_000_coseg_ag_no_CT_">#REF!</definedName>
    <definedName name="_1_2000_swm_coseg" localSheetId="3">#REF!</definedName>
    <definedName name="_1_2000_swm_coseg" localSheetId="5">#REF!</definedName>
    <definedName name="_1_2000_swm_coseg" localSheetId="0">#REF!</definedName>
    <definedName name="_1_2000_swm_coseg" localSheetId="1">#REF!</definedName>
    <definedName name="_1_2000_swm_coseg" localSheetId="2">#REF!</definedName>
    <definedName name="_1_2000_swm_coseg">#REF!</definedName>
    <definedName name="_2_2000_swm_coseg" localSheetId="3">#REF!</definedName>
    <definedName name="_2_2000_swm_coseg" localSheetId="5">#REF!</definedName>
    <definedName name="_2_2000_swm_coseg" localSheetId="0">#REF!</definedName>
    <definedName name="_2_2000_swm_coseg" localSheetId="1">#REF!</definedName>
    <definedName name="_2_2000_swm_coseg" localSheetId="2">#REF!</definedName>
    <definedName name="_2_2000_swm_coseg">#REF!</definedName>
    <definedName name="_2_2000cum_Plus_2001" localSheetId="3">#REF!</definedName>
    <definedName name="_2_2000cum_Plus_2001" localSheetId="5">#REF!</definedName>
    <definedName name="_2_2000cum_Plus_2001" localSheetId="0">#REF!</definedName>
    <definedName name="_2_2000cum_Plus_2001" localSheetId="1">#REF!</definedName>
    <definedName name="_2_2000cum_Plus_2001" localSheetId="2">#REF!</definedName>
    <definedName name="_2_2000cum_Plus_2001">#REF!</definedName>
    <definedName name="_2000_swm_coseg" localSheetId="3">#REF!</definedName>
    <definedName name="_2000_swm_coseg" localSheetId="5">#REF!</definedName>
    <definedName name="_2000_swm_coseg" localSheetId="0">#REF!</definedName>
    <definedName name="_2000_swm_coseg" localSheetId="1">#REF!</definedName>
    <definedName name="_2000_swm_coseg" localSheetId="2">#REF!</definedName>
    <definedName name="_2000_swm_coseg">#REF!</definedName>
    <definedName name="_2000cum_Plus_2001" localSheetId="3">#REF!</definedName>
    <definedName name="_2000cum_Plus_2001" localSheetId="5">#REF!</definedName>
    <definedName name="_2000cum_Plus_2001" localSheetId="0">#REF!</definedName>
    <definedName name="_2000cum_Plus_2001" localSheetId="1">#REF!</definedName>
    <definedName name="_2000cum_Plus_2001" localSheetId="2">#REF!</definedName>
    <definedName name="_2000cum_Plus_2001">#REF!</definedName>
    <definedName name="_2001ProgCum" localSheetId="3">#REF!</definedName>
    <definedName name="_2001ProgCum" localSheetId="5">#REF!</definedName>
    <definedName name="_2001ProgCum" localSheetId="0">#REF!</definedName>
    <definedName name="_2001ProgCum" localSheetId="1">#REF!</definedName>
    <definedName name="_2001ProgCum" localSheetId="2">#REF!</definedName>
    <definedName name="_2001ProgCum">#REF!</definedName>
    <definedName name="_3_2001ProgCum" localSheetId="3">#REF!</definedName>
    <definedName name="_3_2001ProgCum" localSheetId="5">#REF!</definedName>
    <definedName name="_3_2001ProgCum" localSheetId="0">#REF!</definedName>
    <definedName name="_3_2001ProgCum" localSheetId="1">#REF!</definedName>
    <definedName name="_3_2001ProgCum" localSheetId="2">#REF!</definedName>
    <definedName name="_3_2001ProgCum">#REF!</definedName>
    <definedName name="_4_2000cum_Plus_2001" localSheetId="3">#REF!</definedName>
    <definedName name="_4_2000cum_Plus_2001" localSheetId="5">#REF!</definedName>
    <definedName name="_4_2000cum_Plus_2001" localSheetId="0">#REF!</definedName>
    <definedName name="_4_2000cum_Plus_2001" localSheetId="1">#REF!</definedName>
    <definedName name="_4_2000cum_Plus_2001" localSheetId="2">#REF!</definedName>
    <definedName name="_4_2000cum_Plus_2001">#REF!</definedName>
    <definedName name="_592_coseg" localSheetId="3">#REF!</definedName>
    <definedName name="_592_coseg" localSheetId="5">#REF!</definedName>
    <definedName name="_592_coseg" localSheetId="0">#REF!</definedName>
    <definedName name="_592_coseg" localSheetId="1">#REF!</definedName>
    <definedName name="_592_coseg" localSheetId="2">#REF!</definedName>
    <definedName name="_592_coseg">#REF!</definedName>
    <definedName name="_6_2001ProgCum" localSheetId="3">#REF!</definedName>
    <definedName name="_6_2001ProgCum" localSheetId="5">#REF!</definedName>
    <definedName name="_6_2001ProgCum" localSheetId="0">#REF!</definedName>
    <definedName name="_6_2001ProgCum" localSheetId="1">#REF!</definedName>
    <definedName name="_6_2001ProgCum" localSheetId="2">#REF!</definedName>
    <definedName name="_6_2001ProgCum">#REF!</definedName>
    <definedName name="_993_coseg" localSheetId="3">#REF!</definedName>
    <definedName name="_993_coseg" localSheetId="5">#REF!</definedName>
    <definedName name="_993_coseg" localSheetId="0">#REF!</definedName>
    <definedName name="_993_coseg" localSheetId="1">#REF!</definedName>
    <definedName name="_993_coseg" localSheetId="2">#REF!</definedName>
    <definedName name="_993_coseg">#REF!</definedName>
    <definedName name="_994_coseg" localSheetId="3">#REF!</definedName>
    <definedName name="_994_coseg" localSheetId="5">#REF!</definedName>
    <definedName name="_994_coseg" localSheetId="0">#REF!</definedName>
    <definedName name="_994_coseg" localSheetId="1">#REF!</definedName>
    <definedName name="_994_coseg" localSheetId="2">#REF!</definedName>
    <definedName name="_994_coseg">#REF!</definedName>
    <definedName name="_995_coseg" localSheetId="3">#REF!</definedName>
    <definedName name="_995_coseg" localSheetId="5">#REF!</definedName>
    <definedName name="_995_coseg" localSheetId="0">#REF!</definedName>
    <definedName name="_995_coseg" localSheetId="1">#REF!</definedName>
    <definedName name="_995_coseg" localSheetId="2">#REF!</definedName>
    <definedName name="_995_coseg">#REF!</definedName>
    <definedName name="_996_coseg" localSheetId="3">#REF!</definedName>
    <definedName name="_996_coseg" localSheetId="5">#REF!</definedName>
    <definedName name="_996_coseg" localSheetId="0">#REF!</definedName>
    <definedName name="_996_coseg" localSheetId="1">#REF!</definedName>
    <definedName name="_996_coseg" localSheetId="2">#REF!</definedName>
    <definedName name="_996_coseg">#REF!</definedName>
    <definedName name="_997_coseg" localSheetId="3">#REF!</definedName>
    <definedName name="_997_coseg" localSheetId="5">#REF!</definedName>
    <definedName name="_997_coseg" localSheetId="0">#REF!</definedName>
    <definedName name="_997_coseg" localSheetId="1">#REF!</definedName>
    <definedName name="_997_coseg" localSheetId="2">#REF!</definedName>
    <definedName name="_997_coseg">#REF!</definedName>
    <definedName name="_998_coseg" localSheetId="3">#REF!</definedName>
    <definedName name="_998_coseg" localSheetId="5">#REF!</definedName>
    <definedName name="_998_coseg" localSheetId="0">#REF!</definedName>
    <definedName name="_998_coseg" localSheetId="1">#REF!</definedName>
    <definedName name="_998_coseg" localSheetId="2">#REF!</definedName>
    <definedName name="_998_coseg">#REF!</definedName>
    <definedName name="_999_coseg_ag_1998_CT_" localSheetId="3">#REF!</definedName>
    <definedName name="_999_coseg_ag_1998_CT_" localSheetId="5">#REF!</definedName>
    <definedName name="_999_coseg_ag_1998_CT_" localSheetId="0">#REF!</definedName>
    <definedName name="_999_coseg_ag_1998_CT_" localSheetId="1">#REF!</definedName>
    <definedName name="_999_coseg_ag_1998_CT_" localSheetId="2">#REF!</definedName>
    <definedName name="_999_coseg_ag_1998_CT_">#REF!</definedName>
    <definedName name="a" localSheetId="5">IF('IndicatorLoads_work-up_092321'!Loan_Amount*'IndicatorLoads_work-up_092321'!Interest_Rate*'IndicatorLoads_work-up_092321'!Loan_Years*'IndicatorLoads_work-up_092321'!Loan_Start&gt;0,1,0)</definedName>
    <definedName name="a" localSheetId="2">IF(Loan_Amount*Interest_Rate*Loan_Years*Loan_Start&gt;0,1,0)</definedName>
    <definedName name="a">IF(Loan_Amount*Interest_Rate*Loan_Years*Loan_Start&gt;0,1,0)</definedName>
    <definedName name="acres_per_hectare">2.471</definedName>
    <definedName name="AREAofCOSEGTSB03" localSheetId="3">#REF!</definedName>
    <definedName name="AREAofCOSEGTSB03" localSheetId="5">#REF!</definedName>
    <definedName name="AREAofCOSEGTSB03" localSheetId="0">#REF!</definedName>
    <definedName name="AREAofCOSEGTSB03" localSheetId="1">#REF!</definedName>
    <definedName name="AREAofCOSEGTSB03" localSheetId="2">#REF!</definedName>
    <definedName name="AREAofCOSEGTSB03">#REF!</definedName>
    <definedName name="asdf" localSheetId="5">Scheduled_Payment+Extra_Payment</definedName>
    <definedName name="asdf" localSheetId="0">Scheduled_Payment+Extra_Payment</definedName>
    <definedName name="asdf" localSheetId="2">Scheduled_Payment+Extra_Payment</definedName>
    <definedName name="asdf">Scheduled_Payment+Extra_Payment</definedName>
    <definedName name="assembled_costs" localSheetId="5">'[1]Cost Assembly'!$A$11:$K$234</definedName>
    <definedName name="assembled_costs">'[2]Cost Assembly'!$A$11:$K$234</definedName>
    <definedName name="assembled_costs_w_hdr" localSheetId="5">OFFSET('IndicatorLoads_work-up_092321'!assembled_costs,-1,0,ROWS('IndicatorLoads_work-up_092321'!assembled_costs)+1)</definedName>
    <definedName name="assembled_costs_w_hdr" localSheetId="2">OFFSET(assembled_costs,-1,0,ROWS(assembled_costs)+1)</definedName>
    <definedName name="assembled_costs_w_hdr">OFFSET(assembled_costs,-1,0,ROWS(assembled_costs)+1)</definedName>
    <definedName name="assembled_practices" localSheetId="5">OFFSET('IndicatorLoads_work-up_092321'!assembled_costs,0,2,ROWS('IndicatorLoads_work-up_092321'!assembled_costs),1)</definedName>
    <definedName name="assembled_practices" localSheetId="2">OFFSET(assembled_costs,0,2,ROWS(assembled_costs),1)</definedName>
    <definedName name="assembled_practices">OFFSET(assembled_costs,0,2,ROWS(assembled_costs),1)</definedName>
    <definedName name="assembled_sectors" localSheetId="5">OFFSET('IndicatorLoads_work-up_092321'!assembled_costs,0,1,ROWS('IndicatorLoads_work-up_092321'!assembled_costs),1)</definedName>
    <definedName name="assembled_sectors" localSheetId="2">OFFSET(assembled_costs,0,1,ROWS(assembled_costs),1)</definedName>
    <definedName name="assembled_sectors">OFFSET(assembled_costs,0,1,ROWS(assembled_costs),1)</definedName>
    <definedName name="assembled_states" localSheetId="5">OFFSET('IndicatorLoads_work-up_092321'!assembled_costs,0,0,ROWS('IndicatorLoads_work-up_092321'!assembled_costs),1)</definedName>
    <definedName name="assembled_states" localSheetId="2">OFFSET(assembled_costs,0,0,ROWS(assembled_costs),1)</definedName>
    <definedName name="assembled_states">OFFSET(assembled_costs,0,0,ROWS(assembled_costs),1)</definedName>
    <definedName name="Beg_Bal" localSheetId="5">#REF!</definedName>
    <definedName name="Beg_Bal">#REF!</definedName>
    <definedName name="BMP_details" localSheetId="3">#REF!</definedName>
    <definedName name="BMP_details" localSheetId="5">#REF!</definedName>
    <definedName name="BMP_details" localSheetId="0">#REF!</definedName>
    <definedName name="BMP_details" localSheetId="1">#REF!</definedName>
    <definedName name="BMP_details" localSheetId="2">#REF!</definedName>
    <definedName name="BMP_details">#REF!</definedName>
    <definedName name="CBP" localSheetId="3">#REF!</definedName>
    <definedName name="CBP" localSheetId="5">#REF!</definedName>
    <definedName name="CBP" localSheetId="0">#REF!</definedName>
    <definedName name="CBP" localSheetId="1">#REF!</definedName>
    <definedName name="CBP" localSheetId="2">#REF!</definedName>
    <definedName name="CBP">#REF!</definedName>
    <definedName name="County_Sum" localSheetId="5">#REF!</definedName>
    <definedName name="County_Sum" localSheetId="0">#REF!</definedName>
    <definedName name="County_Sum">#REF!</definedName>
    <definedName name="Data" localSheetId="5">#REF!</definedName>
    <definedName name="Data">#REF!</definedName>
    <definedName name="_xlnm.Database" localSheetId="3">#REF!</definedName>
    <definedName name="_xlnm.Database" localSheetId="5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Database_x" localSheetId="3">#REF!</definedName>
    <definedName name="Database_x" localSheetId="5">#REF!</definedName>
    <definedName name="Database_x" localSheetId="0">#REF!</definedName>
    <definedName name="Database_x" localSheetId="1">#REF!</definedName>
    <definedName name="Database_x" localSheetId="2">#REF!</definedName>
    <definedName name="Database_x">#REF!</definedName>
    <definedName name="End_Bal" localSheetId="5">#REF!</definedName>
    <definedName name="End_Bal">#REF!</definedName>
    <definedName name="Extra_Pay" localSheetId="5">#REF!</definedName>
    <definedName name="Extra_Pay">#REF!</definedName>
    <definedName name="_xlnm.Extract" localSheetId="3">#REF!</definedName>
    <definedName name="_xlnm.Extract" localSheetId="5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Full_Print" localSheetId="5">#REF!</definedName>
    <definedName name="Full_Print">#REF!</definedName>
    <definedName name="Header_Row" localSheetId="5">ROW(#REF!)</definedName>
    <definedName name="Header_Row">ROW(#REF!)</definedName>
    <definedName name="Int" localSheetId="5">#REF!</definedName>
    <definedName name="Int">#REF!</definedName>
    <definedName name="Interest_Rate" localSheetId="5">#REF!</definedName>
    <definedName name="Interest_Rate">#REF!</definedName>
    <definedName name="Last_Row" localSheetId="5">IF('IndicatorLoads_work-up_092321'!Values_Entered,'IndicatorLoads_work-up_092321'!Header_Row+'IndicatorLoads_work-up_092321'!Number_of_Payments,'IndicatorLoads_work-up_092321'!Header_Row)</definedName>
    <definedName name="Last_Row" localSheetId="2">IF(Sediment!Values_Entered,Header_Row+Sediment!Number_of_Payments,Header_Row)</definedName>
    <definedName name="Last_Row">IF(Values_Entered,Header_Row+Number_of_Payments,Header_Row)</definedName>
    <definedName name="loadings" localSheetId="3">#REF!</definedName>
    <definedName name="loadings" localSheetId="5">#REF!</definedName>
    <definedName name="loadings" localSheetId="0">#REF!</definedName>
    <definedName name="loadings" localSheetId="1">#REF!</definedName>
    <definedName name="loadings" localSheetId="2">#REF!</definedName>
    <definedName name="loadings">#REF!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DATA4_OUT" localSheetId="3">#REF!</definedName>
    <definedName name="MDATA4_OUT" localSheetId="5">#REF!</definedName>
    <definedName name="MDATA4_OUT" localSheetId="0">#REF!</definedName>
    <definedName name="MDATA4_OUT" localSheetId="1">#REF!</definedName>
    <definedName name="MDATA4_OUT" localSheetId="2">#REF!</definedName>
    <definedName name="MDATA4_OUT">#REF!</definedName>
    <definedName name="Num_Pmt_Per_Year" localSheetId="5">#REF!</definedName>
    <definedName name="Num_Pmt_Per_Year">#REF!</definedName>
    <definedName name="Number_of_Payments" localSheetId="5">MATCH(0.01,'IndicatorLoads_work-up_092321'!End_Bal,-1)+1</definedName>
    <definedName name="Number_of_Payments" localSheetId="2">MATCH(0.01,End_Bal,-1)+1</definedName>
    <definedName name="Number_of_Payments">MATCH(0.01,End_Bal,-1)+1</definedName>
    <definedName name="Pay_Date" localSheetId="5">#REF!</definedName>
    <definedName name="Pay_Date">#REF!</definedName>
    <definedName name="Pay_Num" localSheetId="5">#REF!</definedName>
    <definedName name="Pay_Num">#REF!</definedName>
    <definedName name="Payment_Date" localSheetId="5">DATE(YEAR('IndicatorLoads_work-up_092321'!Loan_Start),MONTH('IndicatorLoads_work-up_092321'!Loan_Start)+Payment_Number,DAY('IndicatorLoads_work-up_092321'!Loan_Start))</definedName>
    <definedName name="Payment_Date" localSheetId="0">DATE(YEAR([0]!Loan_Start),MONTH([0]!Loan_Start)+Payment_Number,DAY([0]!Loan_Start))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point_source" localSheetId="3">#REF!</definedName>
    <definedName name="point_source" localSheetId="5">#REF!</definedName>
    <definedName name="point_source" localSheetId="0">#REF!</definedName>
    <definedName name="point_source" localSheetId="1">#REF!</definedName>
    <definedName name="point_source" localSheetId="2">#REF!</definedName>
    <definedName name="point_source">#REF!</definedName>
    <definedName name="practices" localSheetId="5">#N/A</definedName>
    <definedName name="practices" localSheetId="2">OFFSET([0]!assembled_costs,0,2,ROWS([0]!assembled_costs),1)</definedName>
    <definedName name="practices">OFFSET([0]!assembled_costs,0,2,ROWS([0]!assembled_costs),1)</definedName>
    <definedName name="Princ" localSheetId="5">#REF!</definedName>
    <definedName name="Princ">#REF!</definedName>
    <definedName name="Print_Area_Reset" localSheetId="5">OFFSET('IndicatorLoads_work-up_092321'!Full_Print,0,0,'IndicatorLoads_work-up_092321'!Last_Row)</definedName>
    <definedName name="Print_Area_Reset" localSheetId="2">OFFSET(Full_Print,0,0,Sediment!Last_Row)</definedName>
    <definedName name="Print_Area_Reset">OFFSET(Full_Print,0,0,Last_Row)</definedName>
    <definedName name="qry_DEtsb" localSheetId="3">#REF!</definedName>
    <definedName name="qry_DEtsb" localSheetId="5">#REF!</definedName>
    <definedName name="qry_DEtsb" localSheetId="0">#REF!</definedName>
    <definedName name="qry_DEtsb" localSheetId="1">#REF!</definedName>
    <definedName name="qry_DEtsb" localSheetId="2">#REF!</definedName>
    <definedName name="qry_DEtsb">#REF!</definedName>
    <definedName name="Query2" localSheetId="3">#REF!</definedName>
    <definedName name="Query2" localSheetId="5">#REF!</definedName>
    <definedName name="Query2" localSheetId="0">#REF!</definedName>
    <definedName name="Query2" localSheetId="1">#REF!</definedName>
    <definedName name="Query2" localSheetId="2">#REF!</definedName>
    <definedName name="Query2">#REF!</definedName>
    <definedName name="rr" localSheetId="3">#REF!</definedName>
    <definedName name="rr" localSheetId="5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Sched_Pay" localSheetId="5">#REF!</definedName>
    <definedName name="Sched_Pay">#REF!</definedName>
    <definedName name="Scheduled_Extra_Payments" localSheetId="5">#REF!</definedName>
    <definedName name="Scheduled_Extra_Payments">#REF!</definedName>
    <definedName name="Scheduled_Interest_Rate" localSheetId="5">#REF!</definedName>
    <definedName name="Scheduled_Interest_Rate">#REF!</definedName>
    <definedName name="Scheduled_Monthly_Payment" localSheetId="5">#REF!</definedName>
    <definedName name="Scheduled_Monthly_Payment">#REF!</definedName>
    <definedName name="sectors" localSheetId="5">#N/A</definedName>
    <definedName name="sectors" localSheetId="2">OFFSET([0]!assembled_costs,0,1,ROWS([0]!assembled_costs),1)</definedName>
    <definedName name="sectors">OFFSET([0]!assembled_costs,0,1,ROWS([0]!assembled_costs),1)</definedName>
    <definedName name="sqryCalc_CoSeg99_Population" localSheetId="3">#REF!</definedName>
    <definedName name="sqryCalc_CoSeg99_Population" localSheetId="5">#REF!</definedName>
    <definedName name="sqryCalc_CoSeg99_Population" localSheetId="0">#REF!</definedName>
    <definedName name="sqryCalc_CoSeg99_Population" localSheetId="1">#REF!</definedName>
    <definedName name="sqryCalc_CoSeg99_Population" localSheetId="2">#REF!</definedName>
    <definedName name="sqryCalc_CoSeg99_Population">#REF!</definedName>
    <definedName name="states" localSheetId="5">#N/A</definedName>
    <definedName name="states" localSheetId="2">OFFSET([0]!assembled_costs,0,0,ROWS([0]!assembled_costs),1)</definedName>
    <definedName name="states">OFFSET([0]!assembled_costs,0,0,ROWS([0]!assembled_costs),1)</definedName>
    <definedName name="TAB_P5LRSEG_ATTR" localSheetId="3">#REF!</definedName>
    <definedName name="TAB_P5LRSEG_ATTR" localSheetId="5">#REF!</definedName>
    <definedName name="TAB_P5LRSEG_ATTR" localSheetId="0">#REF!</definedName>
    <definedName name="TAB_P5LRSEG_ATTR" localSheetId="1">#REF!</definedName>
    <definedName name="TAB_P5LRSEG_ATTR" localSheetId="2">#REF!</definedName>
    <definedName name="TAB_P5LRSEG_ATTR">#REF!</definedName>
    <definedName name="Total_Interest" localSheetId="5">#REF!</definedName>
    <definedName name="Total_Interest">#REF!</definedName>
    <definedName name="Total_Pay" localSheetId="5">#REF!</definedName>
    <definedName name="Total_Pay">#REF!</definedName>
    <definedName name="Total_Payment" localSheetId="5">Scheduled_Payment+Extra_Payment</definedName>
    <definedName name="Total_Payment" localSheetId="0">Scheduled_Payment+Extra_Payment</definedName>
    <definedName name="Total_Payment" localSheetId="2">Scheduled_Payment+Extra_Payment</definedName>
    <definedName name="Total_Payment">Scheduled_Payment+Extra_Payment</definedName>
    <definedName name="TSB03basins" localSheetId="3">#REF!</definedName>
    <definedName name="TSB03basins" localSheetId="5">#REF!</definedName>
    <definedName name="TSB03basins" localSheetId="0">#REF!</definedName>
    <definedName name="TSB03basins" localSheetId="1">#REF!</definedName>
    <definedName name="TSB03basins" localSheetId="2">#REF!</definedName>
    <definedName name="TSB03basins">#REF!</definedName>
    <definedName name="tt" localSheetId="3">#REF!</definedName>
    <definedName name="tt" localSheetId="5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urban_inflation" localSheetId="5">'[3]CBP unit costs'!$A$88:$C$90</definedName>
    <definedName name="urban_inflation">'[4]CBP unit costs'!$A$88:$C$90</definedName>
    <definedName name="uuyyy" localSheetId="3">#REF!</definedName>
    <definedName name="uuyyy" localSheetId="5">#REF!</definedName>
    <definedName name="uuyyy" localSheetId="0">#REF!</definedName>
    <definedName name="uuyyy" localSheetId="1">#REF!</definedName>
    <definedName name="uuyyy" localSheetId="2">#REF!</definedName>
    <definedName name="uuyyy">#REF!</definedName>
    <definedName name="Values_Entered" localSheetId="5">IF('IndicatorLoads_work-up_092321'!Loan_Amount*'IndicatorLoads_work-up_092321'!Interest_Rate*'IndicatorLoads_work-up_092321'!Loan_Years*'IndicatorLoads_work-up_092321'!Loan_Start&gt;0,1,0)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1" l="1"/>
  <c r="L10" i="11" s="1"/>
  <c r="J10" i="11"/>
  <c r="I10" i="11"/>
  <c r="M10" i="11" s="1"/>
  <c r="M9" i="11"/>
  <c r="K9" i="11"/>
  <c r="L9" i="11" s="1"/>
  <c r="I9" i="11"/>
  <c r="J9" i="11" s="1"/>
  <c r="L8" i="11"/>
  <c r="K8" i="11"/>
  <c r="J8" i="11"/>
  <c r="I8" i="11"/>
  <c r="M8" i="11" s="1"/>
  <c r="G9" i="11" l="1"/>
  <c r="G10" i="11"/>
  <c r="G8" i="11"/>
  <c r="C19" i="36"/>
  <c r="D19" i="36"/>
  <c r="E19" i="36"/>
  <c r="B19" i="36"/>
  <c r="L8" i="36"/>
  <c r="L9" i="36"/>
  <c r="L6" i="36"/>
  <c r="L7" i="36"/>
  <c r="L4" i="36"/>
  <c r="L5" i="36"/>
  <c r="L3" i="36"/>
  <c r="K10" i="36"/>
  <c r="K9" i="36"/>
  <c r="K8" i="36"/>
  <c r="K7" i="36"/>
  <c r="K6" i="36"/>
  <c r="K5" i="36"/>
  <c r="K4" i="36"/>
  <c r="K3" i="36"/>
  <c r="J10" i="36"/>
  <c r="J6" i="36"/>
  <c r="J7" i="36"/>
  <c r="J8" i="36"/>
  <c r="J9" i="36"/>
  <c r="J4" i="36"/>
  <c r="J5" i="36"/>
  <c r="J3" i="36"/>
  <c r="I4" i="36"/>
  <c r="I5" i="36"/>
  <c r="I6" i="36"/>
  <c r="I7" i="36"/>
  <c r="I8" i="36"/>
  <c r="I9" i="36"/>
  <c r="I3" i="36"/>
  <c r="H10" i="36"/>
  <c r="H9" i="36"/>
  <c r="H8" i="36"/>
  <c r="H7" i="36"/>
  <c r="H6" i="36"/>
  <c r="H5" i="36"/>
  <c r="H4" i="36"/>
  <c r="H3" i="36"/>
  <c r="G10" i="36"/>
  <c r="G9" i="36"/>
  <c r="G8" i="36"/>
  <c r="G7" i="36"/>
  <c r="G6" i="36"/>
  <c r="G5" i="36"/>
  <c r="G4" i="36"/>
  <c r="G3" i="36"/>
  <c r="F4" i="36"/>
  <c r="F5" i="36"/>
  <c r="F6" i="36"/>
  <c r="F7" i="36"/>
  <c r="F8" i="36"/>
  <c r="F9" i="36"/>
  <c r="F3" i="36"/>
  <c r="E21" i="35"/>
  <c r="D21" i="35"/>
  <c r="C21" i="35"/>
  <c r="B21" i="35"/>
  <c r="F14" i="35"/>
  <c r="E14" i="35"/>
  <c r="D14" i="35"/>
  <c r="C14" i="35"/>
  <c r="B14" i="35"/>
  <c r="E23" i="8"/>
  <c r="D23" i="8"/>
  <c r="C23" i="8"/>
  <c r="B23" i="8"/>
  <c r="G15" i="8"/>
  <c r="F15" i="8"/>
  <c r="E15" i="8"/>
  <c r="D15" i="8"/>
  <c r="C15" i="8"/>
  <c r="B15" i="8"/>
  <c r="E29" i="30"/>
  <c r="D29" i="30"/>
  <c r="C29" i="30"/>
  <c r="B29" i="30"/>
  <c r="G19" i="30"/>
  <c r="F19" i="30"/>
  <c r="E19" i="30"/>
  <c r="D19" i="30"/>
  <c r="C19" i="30"/>
  <c r="B19" i="30"/>
  <c r="G18" i="30"/>
  <c r="F18" i="30"/>
  <c r="E18" i="30"/>
  <c r="D18" i="30"/>
  <c r="C18" i="30"/>
  <c r="B18" i="30"/>
  <c r="F10" i="36" l="1"/>
</calcChain>
</file>

<file path=xl/sharedStrings.xml><?xml version="1.0" encoding="utf-8"?>
<sst xmlns="http://schemas.openxmlformats.org/spreadsheetml/2006/main" count="741" uniqueCount="100">
  <si>
    <t>Atmospheric deposition simulated using the Chesapeake Bay Airshed Model (a combination of a regression model of wet deposition and a continental-scale air quality model of North America called the CMAQ for estimates of dry deposition).</t>
  </si>
  <si>
    <t>million lbs/yr</t>
  </si>
  <si>
    <t>By Jurisdiction</t>
  </si>
  <si>
    <t>2025 Planning Target</t>
  </si>
  <si>
    <t xml:space="preserve">New York </t>
  </si>
  <si>
    <t xml:space="preserve">Pennsylvania </t>
  </si>
  <si>
    <t xml:space="preserve">Maryland </t>
  </si>
  <si>
    <t xml:space="preserve">Virginia </t>
  </si>
  <si>
    <t xml:space="preserve">West Virginia </t>
  </si>
  <si>
    <t xml:space="preserve">Delaware </t>
  </si>
  <si>
    <t xml:space="preserve">District of Columbia </t>
  </si>
  <si>
    <t>EPA: Atmospheric Deposition to Watershed (to be reduced under Clean Air Act)</t>
  </si>
  <si>
    <t>Total Simulated N Load to Bay</t>
  </si>
  <si>
    <t>Total Jurisdiction Load from Watershed</t>
  </si>
  <si>
    <t>By Source Sector</t>
  </si>
  <si>
    <t>Agriculture</t>
  </si>
  <si>
    <t>Developed</t>
  </si>
  <si>
    <t>Wastewater</t>
  </si>
  <si>
    <t>Septic</t>
  </si>
  <si>
    <t>Natural</t>
  </si>
  <si>
    <t>Atmospheric Deposition to Watershed (to be reduced under Clean Air Act)</t>
  </si>
  <si>
    <t>Atmospheric Deposition to Tidal Water</t>
  </si>
  <si>
    <t xml:space="preserve">Total Basinwide </t>
  </si>
  <si>
    <t>Total Basinwide Simulated P Load</t>
  </si>
  <si>
    <t xml:space="preserve">2025 Planning Target (amt. allowed in Bay) </t>
  </si>
  <si>
    <t>2009 to 2025 change</t>
  </si>
  <si>
    <t>Nitrogen</t>
  </si>
  <si>
    <t>Phosphorus</t>
  </si>
  <si>
    <t>1985_AA</t>
  </si>
  <si>
    <t>2009_AA</t>
  </si>
  <si>
    <t>2010_AA</t>
  </si>
  <si>
    <t>2011_AA</t>
  </si>
  <si>
    <t>2012_AA</t>
  </si>
  <si>
    <t>2013_AA</t>
  </si>
  <si>
    <t>2014_AA</t>
  </si>
  <si>
    <t>2015_AA</t>
  </si>
  <si>
    <t>2016_AA</t>
  </si>
  <si>
    <t>2017_AA</t>
  </si>
  <si>
    <t>2018_AA</t>
  </si>
  <si>
    <t>1985 Progress</t>
  </si>
  <si>
    <t>2009 Progress</t>
  </si>
  <si>
    <t>2010 Progress</t>
  </si>
  <si>
    <t>2011 Progress</t>
  </si>
  <si>
    <t>2012 Progress</t>
  </si>
  <si>
    <t>2013 Progress</t>
  </si>
  <si>
    <t>2014 Progress V14</t>
  </si>
  <si>
    <t>2015 Progress V14</t>
  </si>
  <si>
    <t>2016 Progress V14</t>
  </si>
  <si>
    <t>2017 Progress V9</t>
  </si>
  <si>
    <t>2018 Progress V11</t>
  </si>
  <si>
    <t>MajorBasin</t>
  </si>
  <si>
    <t>Jurisdiction</t>
  </si>
  <si>
    <t>Source</t>
  </si>
  <si>
    <t>del_TOTN (lbs/year)</t>
  </si>
  <si>
    <t>del_TOTP (lbs/year)</t>
  </si>
  <si>
    <t>AllBasins</t>
  </si>
  <si>
    <t>NY</t>
  </si>
  <si>
    <t>AllSources</t>
  </si>
  <si>
    <t>PA</t>
  </si>
  <si>
    <t>MD</t>
  </si>
  <si>
    <t>VA</t>
  </si>
  <si>
    <t>WV</t>
  </si>
  <si>
    <t>DE</t>
  </si>
  <si>
    <t>DC</t>
  </si>
  <si>
    <t>AllJurisdictions</t>
  </si>
  <si>
    <t>2019_AA</t>
  </si>
  <si>
    <t>Sediment</t>
  </si>
  <si>
    <t>2019 Progress 20200211</t>
  </si>
  <si>
    <t>del_TSS (lbs/year)</t>
  </si>
  <si>
    <t>Total Basinwide Simulated S Load</t>
  </si>
  <si>
    <t xml:space="preserve">2025 Planning Targets were established for development of Phase III Watershed Implementation Plans and were finalized by the PSC after accounted for N:P and basin-to-basin exchanges according to the Phase III Watershed Implementation Plans.  </t>
  </si>
  <si>
    <t>2020_AA</t>
  </si>
  <si>
    <t>2020_RA</t>
  </si>
  <si>
    <t>2020 Target</t>
  </si>
  <si>
    <t>2020 targets are calculated as follows: 2020=2009Load-0.75*(2009Load-2025load)</t>
  </si>
  <si>
    <t>2020 Progress 20210202</t>
  </si>
  <si>
    <t>2020 Progress 20210202 RA</t>
  </si>
  <si>
    <t>1985 to 2020 change</t>
  </si>
  <si>
    <t>2009 to 2020 change</t>
  </si>
  <si>
    <t>% of 2025 reduction goal achieved in 2020</t>
  </si>
  <si>
    <t>Loads to Bay simulated using simulated using CBP Phase 6 Watershed Model (1985 Progress; 2009 Progress; 2019 Progress; 2020 Progress 20210202). These scenarios assume "Allocation Air" (AA).</t>
  </si>
  <si>
    <t xml:space="preserve">2020 targets are calculated as follows: 2020=2009Load-0.75*(2009Load-2025load), except for atm dep to tidal water, which is calculated as follows: 2020=2009AtDep+0.75*(2009AtDep-2025AtDep).  </t>
  </si>
  <si>
    <t xml:space="preserve">Atmospheric deposition to the watershed that is EPA's responsibility to reduce under the Clean Air Act  is calculated by subtracting loads from the scenarios 1985 Progress; 2009 Progress; and 2020 Progress 20210202 scenarios from their counterpart scenarios 1985 ProgressRA ("Real" Air); 2009 ProgressRA; and 2020 Progress 20210202 RA.  </t>
  </si>
  <si>
    <t>Loads to Bay simulated using CBP Phase 6 Watershed Model (1985 Progress; 2009 Progress; 2019 Progress; 2020 Progress 20210202). These scenarios assume "Allocation Air" (AA).</t>
  </si>
  <si>
    <t xml:space="preserve">Atmospheric deposition to the watershed that is EPA's responsibility to reduce under the Clean Air Act. It is calculated by subtracting loads from the scenarios 1985 Progress; 2009 Progress; and 2020 Progress 20210202 scenarios from their counterpart scenarios 1985 ProgressRA ("Real" Air); 2009 ProgressRA; and 2020 Progress 20210202 RA.  </t>
  </si>
  <si>
    <t>Percent of Total Reduction</t>
  </si>
  <si>
    <t>Reductions Only</t>
  </si>
  <si>
    <t>2019-2020 Change in Load</t>
  </si>
  <si>
    <t>2009-2020 Change in Load (Since the TMDL)</t>
  </si>
  <si>
    <t>2009-2019 Change in Load</t>
  </si>
  <si>
    <t>1985 to 2020 change (%)</t>
  </si>
  <si>
    <t>2009 to 2020 change (%)</t>
  </si>
  <si>
    <t>2009 to 2025 change (%)</t>
  </si>
  <si>
    <t>Natural**</t>
  </si>
  <si>
    <t>2025 WIP</t>
  </si>
  <si>
    <t>EPA</t>
  </si>
  <si>
    <t>AllJurisdictions + EPA AtDep</t>
  </si>
  <si>
    <t>Atmospheric Deposition to Watershed</t>
  </si>
  <si>
    <t>EPA: Atmospheric Deposition to Tidal Water (to be reduced to 15.6 million lbs/yr under Clean Air Act)</t>
  </si>
  <si>
    <t>Total Simulated Load to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</si>
</sst>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0.000"/>
    <numFmt numFmtId="165" formatCode="0.0%"/>
    <numFmt numFmtId="166" formatCode="m/d/yy;@"/>
    <numFmt numFmtId="167" formatCode="0.0000%"/>
    <numFmt numFmtId="168" formatCode="#,##0.000"/>
    <numFmt numFmtId="169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trike/>
      <sz val="8"/>
      <color rgb="FF00B05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trike/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78">
    <xf numFmtId="0" fontId="0" fillId="0" borderId="0"/>
    <xf numFmtId="0" fontId="10" fillId="0" borderId="0"/>
    <xf numFmtId="0" fontId="10" fillId="0" borderId="0"/>
    <xf numFmtId="0" fontId="7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3" fontId="8" fillId="0" borderId="0"/>
    <xf numFmtId="5" fontId="8" fillId="0" borderId="0"/>
    <xf numFmtId="14" fontId="8" fillId="0" borderId="0"/>
    <xf numFmtId="2" fontId="8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8" fillId="0" borderId="2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6" fillId="0" borderId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12" fillId="0" borderId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1" fillId="0" borderId="0"/>
    <xf numFmtId="0" fontId="3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9" fillId="0" borderId="0" xfId="0" applyFont="1" applyFill="1"/>
    <xf numFmtId="0" fontId="11" fillId="0" borderId="0" xfId="0" applyFont="1"/>
    <xf numFmtId="4" fontId="9" fillId="0" borderId="0" xfId="0" applyNumberFormat="1" applyFont="1" applyFill="1"/>
    <xf numFmtId="0" fontId="8" fillId="0" borderId="0" xfId="0" applyFont="1"/>
    <xf numFmtId="0" fontId="0" fillId="0" borderId="0" xfId="0" applyAlignment="1">
      <alignment wrapText="1"/>
    </xf>
    <xf numFmtId="2" fontId="9" fillId="0" borderId="0" xfId="0" applyNumberFormat="1" applyFont="1" applyFill="1"/>
    <xf numFmtId="2" fontId="0" fillId="0" borderId="0" xfId="0" applyNumberFormat="1" applyFill="1"/>
    <xf numFmtId="4" fontId="8" fillId="0" borderId="0" xfId="0" applyNumberFormat="1" applyFont="1" applyFill="1"/>
    <xf numFmtId="0" fontId="11" fillId="0" borderId="0" xfId="0" applyFont="1" applyFill="1"/>
    <xf numFmtId="0" fontId="0" fillId="0" borderId="0" xfId="0" applyFill="1" applyAlignment="1">
      <alignment horizontal="right"/>
    </xf>
    <xf numFmtId="2" fontId="8" fillId="0" borderId="0" xfId="0" applyNumberFormat="1" applyFont="1" applyFill="1"/>
    <xf numFmtId="0" fontId="8" fillId="0" borderId="0" xfId="0" applyFont="1" applyAlignment="1"/>
    <xf numFmtId="3" fontId="13" fillId="0" borderId="0" xfId="23" applyNumberFormat="1" applyFont="1" applyFill="1" applyBorder="1" applyAlignment="1">
      <alignment horizontal="center"/>
    </xf>
    <xf numFmtId="3" fontId="13" fillId="0" borderId="0" xfId="23" applyNumberFormat="1" applyFont="1" applyAlignment="1">
      <alignment horizontal="center"/>
    </xf>
    <xf numFmtId="3" fontId="12" fillId="0" borderId="0" xfId="23" applyNumberFormat="1" applyFont="1" applyFill="1" applyAlignment="1"/>
    <xf numFmtId="3" fontId="12" fillId="0" borderId="0" xfId="23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Alignment="1">
      <alignment wrapText="1"/>
    </xf>
    <xf numFmtId="3" fontId="12" fillId="0" borderId="0" xfId="23" applyNumberFormat="1" applyFont="1" applyFill="1" applyBorder="1"/>
    <xf numFmtId="3" fontId="12" fillId="0" borderId="0" xfId="4" applyNumberFormat="1" applyFont="1" applyFill="1" applyAlignment="1"/>
    <xf numFmtId="3" fontId="14" fillId="0" borderId="0" xfId="0" applyNumberFormat="1" applyFont="1"/>
    <xf numFmtId="167" fontId="14" fillId="0" borderId="0" xfId="0" applyNumberFormat="1" applyFont="1"/>
    <xf numFmtId="3" fontId="13" fillId="0" borderId="0" xfId="5" applyNumberFormat="1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3" fontId="12" fillId="0" borderId="0" xfId="5" applyNumberFormat="1" applyFont="1" applyBorder="1" applyAlignment="1"/>
    <xf numFmtId="3" fontId="13" fillId="0" borderId="0" xfId="5" applyNumberFormat="1" applyFont="1" applyBorder="1" applyAlignment="1">
      <alignment horizontal="center"/>
    </xf>
    <xf numFmtId="3" fontId="12" fillId="0" borderId="1" xfId="5" applyNumberFormat="1" applyFont="1" applyBorder="1" applyAlignment="1"/>
    <xf numFmtId="3" fontId="12" fillId="0" borderId="0" xfId="5" applyNumberFormat="1" applyFont="1" applyFill="1" applyBorder="1" applyAlignment="1"/>
    <xf numFmtId="3" fontId="12" fillId="0" borderId="1" xfId="5" applyNumberFormat="1" applyFont="1" applyFill="1" applyBorder="1" applyAlignment="1"/>
    <xf numFmtId="0" fontId="9" fillId="0" borderId="0" xfId="0" applyNumberFormat="1" applyFont="1" applyFill="1"/>
    <xf numFmtId="0" fontId="8" fillId="0" borderId="0" xfId="0" applyFont="1" applyFill="1" applyAlignment="1"/>
    <xf numFmtId="0" fontId="12" fillId="0" borderId="0" xfId="23" applyNumberFormat="1" applyFont="1" applyFill="1" applyAlignment="1"/>
    <xf numFmtId="3" fontId="12" fillId="0" borderId="0" xfId="23" applyNumberFormat="1" applyFont="1" applyFill="1" applyAlignment="1">
      <alignment horizontal="center"/>
    </xf>
    <xf numFmtId="3" fontId="13" fillId="0" borderId="0" xfId="23" applyNumberFormat="1" applyFont="1" applyFill="1" applyAlignment="1"/>
    <xf numFmtId="3" fontId="13" fillId="0" borderId="0" xfId="23" applyNumberFormat="1" applyFont="1" applyFill="1" applyAlignment="1">
      <alignment horizontal="center"/>
    </xf>
    <xf numFmtId="3" fontId="12" fillId="0" borderId="0" xfId="23" applyNumberFormat="1" applyFont="1"/>
    <xf numFmtId="3" fontId="12" fillId="0" borderId="1" xfId="23" applyNumberFormat="1" applyFont="1" applyFill="1" applyBorder="1" applyAlignment="1"/>
    <xf numFmtId="3" fontId="12" fillId="0" borderId="0" xfId="23" applyNumberFormat="1" applyFont="1" applyFill="1" applyBorder="1" applyAlignment="1"/>
    <xf numFmtId="0" fontId="12" fillId="0" borderId="0" xfId="23" applyNumberFormat="1" applyFont="1" applyFill="1"/>
    <xf numFmtId="9" fontId="14" fillId="0" borderId="0" xfId="0" applyNumberFormat="1" applyFont="1"/>
    <xf numFmtId="0" fontId="13" fillId="0" borderId="0" xfId="23" applyFont="1" applyBorder="1"/>
    <xf numFmtId="0" fontId="12" fillId="0" borderId="0" xfId="23" applyFont="1" applyBorder="1"/>
    <xf numFmtId="3" fontId="12" fillId="0" borderId="0" xfId="55" applyNumberFormat="1" applyFont="1" applyFill="1" applyBorder="1"/>
    <xf numFmtId="3" fontId="12" fillId="0" borderId="0" xfId="55" applyNumberFormat="1" applyFont="1"/>
    <xf numFmtId="3" fontId="13" fillId="0" borderId="0" xfId="23" applyNumberFormat="1" applyFont="1" applyFill="1" applyBorder="1" applyAlignment="1"/>
    <xf numFmtId="0" fontId="12" fillId="0" borderId="0" xfId="23" applyNumberFormat="1" applyFont="1" applyFill="1" applyBorder="1" applyAlignment="1"/>
    <xf numFmtId="0" fontId="12" fillId="0" borderId="1" xfId="23" applyFont="1" applyBorder="1"/>
    <xf numFmtId="0" fontId="14" fillId="0" borderId="0" xfId="0" applyFont="1"/>
    <xf numFmtId="0" fontId="14" fillId="0" borderId="0" xfId="0" applyNumberFormat="1" applyFont="1"/>
    <xf numFmtId="0" fontId="14" fillId="0" borderId="1" xfId="23" applyFont="1" applyBorder="1"/>
    <xf numFmtId="2" fontId="14" fillId="0" borderId="0" xfId="0" applyNumberFormat="1" applyFont="1" applyFill="1" applyBorder="1"/>
    <xf numFmtId="0" fontId="0" fillId="0" borderId="0" xfId="0" applyBorder="1"/>
    <xf numFmtId="0" fontId="14" fillId="0" borderId="0" xfId="0" applyFont="1" applyFill="1" applyBorder="1"/>
    <xf numFmtId="3" fontId="14" fillId="0" borderId="0" xfId="0" applyNumberFormat="1" applyFont="1" applyBorder="1"/>
    <xf numFmtId="164" fontId="14" fillId="0" borderId="0" xfId="0" applyNumberFormat="1" applyFont="1" applyBorder="1"/>
    <xf numFmtId="168" fontId="14" fillId="0" borderId="0" xfId="0" applyNumberFormat="1" applyFont="1" applyBorder="1"/>
    <xf numFmtId="9" fontId="14" fillId="0" borderId="0" xfId="0" applyNumberFormat="1" applyFont="1" applyBorder="1"/>
    <xf numFmtId="3" fontId="14" fillId="0" borderId="0" xfId="0" applyNumberFormat="1" applyFont="1" applyFill="1" applyBorder="1"/>
    <xf numFmtId="9" fontId="0" fillId="0" borderId="0" xfId="61" applyFont="1"/>
    <xf numFmtId="3" fontId="24" fillId="0" borderId="0" xfId="23" applyNumberFormat="1" applyFont="1" applyBorder="1"/>
    <xf numFmtId="3" fontId="24" fillId="0" borderId="1" xfId="23" applyNumberFormat="1" applyFont="1" applyBorder="1"/>
    <xf numFmtId="3" fontId="24" fillId="0" borderId="1" xfId="5" applyNumberFormat="1" applyFont="1" applyBorder="1" applyAlignment="1"/>
    <xf numFmtId="3" fontId="24" fillId="0" borderId="0" xfId="23" applyNumberFormat="1" applyFont="1"/>
    <xf numFmtId="3" fontId="24" fillId="0" borderId="0" xfId="23" applyNumberFormat="1" applyFont="1" applyFill="1" applyBorder="1" applyAlignment="1"/>
    <xf numFmtId="3" fontId="25" fillId="0" borderId="0" xfId="23" applyNumberFormat="1" applyFont="1" applyFill="1" applyBorder="1" applyAlignment="1"/>
    <xf numFmtId="3" fontId="13" fillId="0" borderId="0" xfId="55" applyNumberFormat="1" applyFont="1" applyAlignment="1">
      <alignment horizontal="center"/>
    </xf>
    <xf numFmtId="9" fontId="8" fillId="0" borderId="0" xfId="0" applyNumberFormat="1" applyFont="1" applyFill="1"/>
    <xf numFmtId="165" fontId="8" fillId="0" borderId="0" xfId="0" applyNumberFormat="1" applyFont="1" applyFill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Fill="1" applyBorder="1" applyAlignment="1">
      <alignment horizontal="center"/>
    </xf>
    <xf numFmtId="3" fontId="24" fillId="0" borderId="0" xfId="5" applyNumberFormat="1" applyFont="1" applyFill="1" applyAlignment="1">
      <alignment horizontal="center"/>
    </xf>
    <xf numFmtId="3" fontId="25" fillId="0" borderId="0" xfId="23" applyNumberFormat="1" applyFont="1" applyAlignment="1">
      <alignment horizontal="center"/>
    </xf>
    <xf numFmtId="0" fontId="24" fillId="0" borderId="0" xfId="23" applyNumberFormat="1" applyFont="1"/>
    <xf numFmtId="3" fontId="25" fillId="0" borderId="0" xfId="4" applyNumberFormat="1" applyFont="1" applyBorder="1" applyAlignment="1">
      <alignment horizontal="center"/>
    </xf>
    <xf numFmtId="0" fontId="26" fillId="0" borderId="0" xfId="23" applyFont="1" applyBorder="1"/>
    <xf numFmtId="0" fontId="26" fillId="0" borderId="1" xfId="23" applyFont="1" applyBorder="1"/>
    <xf numFmtId="168" fontId="24" fillId="0" borderId="0" xfId="0" applyNumberFormat="1" applyFont="1" applyBorder="1"/>
    <xf numFmtId="3" fontId="24" fillId="0" borderId="0" xfId="5" applyNumberFormat="1" applyFont="1" applyFill="1" applyBorder="1" applyAlignment="1"/>
    <xf numFmtId="3" fontId="24" fillId="0" borderId="0" xfId="5" applyNumberFormat="1" applyFont="1" applyBorder="1" applyAlignment="1"/>
    <xf numFmtId="0" fontId="12" fillId="0" borderId="0" xfId="23" applyNumberFormat="1" applyFont="1" applyBorder="1"/>
    <xf numFmtId="0" fontId="29" fillId="0" borderId="0" xfId="0" applyFont="1" applyFill="1"/>
    <xf numFmtId="0" fontId="30" fillId="0" borderId="0" xfId="0" applyFont="1" applyFill="1"/>
    <xf numFmtId="0" fontId="12" fillId="0" borderId="0" xfId="0" applyFont="1"/>
    <xf numFmtId="3" fontId="24" fillId="0" borderId="0" xfId="0" applyNumberFormat="1" applyFont="1" applyBorder="1"/>
    <xf numFmtId="164" fontId="8" fillId="0" borderId="0" xfId="0" applyNumberFormat="1" applyFont="1" applyFill="1"/>
    <xf numFmtId="165" fontId="14" fillId="0" borderId="0" xfId="0" applyNumberFormat="1" applyFont="1" applyBorder="1"/>
    <xf numFmtId="0" fontId="13" fillId="0" borderId="0" xfId="0" applyFont="1" applyFill="1" applyBorder="1"/>
    <xf numFmtId="0" fontId="12" fillId="0" borderId="0" xfId="0" applyFont="1" applyBorder="1"/>
    <xf numFmtId="2" fontId="14" fillId="0" borderId="0" xfId="0" applyNumberFormat="1" applyFont="1"/>
    <xf numFmtId="2" fontId="12" fillId="0" borderId="0" xfId="0" applyNumberFormat="1" applyFont="1"/>
    <xf numFmtId="0" fontId="27" fillId="0" borderId="0" xfId="23" applyFont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shrinkToFit="1"/>
    </xf>
    <xf numFmtId="4" fontId="8" fillId="0" borderId="0" xfId="0" applyNumberFormat="1" applyFont="1"/>
    <xf numFmtId="164" fontId="8" fillId="0" borderId="0" xfId="0" applyNumberFormat="1" applyFont="1"/>
    <xf numFmtId="2" fontId="20" fillId="0" borderId="0" xfId="0" applyNumberFormat="1" applyFont="1" applyFill="1"/>
    <xf numFmtId="3" fontId="12" fillId="0" borderId="0" xfId="4" applyNumberFormat="1" applyFont="1"/>
    <xf numFmtId="3" fontId="24" fillId="0" borderId="0" xfId="5" applyNumberFormat="1" applyFont="1" applyFill="1" applyBorder="1" applyAlignment="1">
      <alignment horizontal="center"/>
    </xf>
    <xf numFmtId="0" fontId="14" fillId="0" borderId="0" xfId="0" applyFont="1" applyBorder="1"/>
    <xf numFmtId="0" fontId="12" fillId="0" borderId="0" xfId="4" applyFont="1"/>
    <xf numFmtId="0" fontId="20" fillId="0" borderId="0" xfId="4" applyFont="1"/>
    <xf numFmtId="0" fontId="11" fillId="0" borderId="0" xfId="4" applyFont="1"/>
    <xf numFmtId="0" fontId="9" fillId="0" borderId="0" xfId="4" applyFont="1"/>
    <xf numFmtId="0" fontId="9" fillId="0" borderId="0" xfId="4" applyFont="1" applyAlignment="1">
      <alignment horizontal="right"/>
    </xf>
    <xf numFmtId="0" fontId="14" fillId="0" borderId="0" xfId="0" applyNumberFormat="1" applyFont="1" applyBorder="1"/>
    <xf numFmtId="4" fontId="12" fillId="0" borderId="0" xfId="0" applyNumberFormat="1" applyFont="1" applyFill="1"/>
    <xf numFmtId="4" fontId="13" fillId="0" borderId="0" xfId="0" applyNumberFormat="1" applyFont="1" applyFill="1"/>
    <xf numFmtId="0" fontId="8" fillId="0" borderId="0" xfId="0" applyFont="1" applyFill="1" applyAlignment="1">
      <alignment horizontal="right"/>
    </xf>
    <xf numFmtId="0" fontId="14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Border="1"/>
    <xf numFmtId="168" fontId="12" fillId="0" borderId="0" xfId="0" applyNumberFormat="1" applyFont="1" applyBorder="1"/>
    <xf numFmtId="9" fontId="12" fillId="0" borderId="0" xfId="0" applyNumberFormat="1" applyFont="1" applyBorder="1"/>
    <xf numFmtId="3" fontId="12" fillId="0" borderId="0" xfId="0" applyNumberFormat="1" applyFont="1"/>
    <xf numFmtId="167" fontId="12" fillId="0" borderId="0" xfId="0" applyNumberFormat="1" applyFont="1"/>
    <xf numFmtId="3" fontId="9" fillId="0" borderId="0" xfId="4" applyNumberFormat="1" applyFont="1"/>
    <xf numFmtId="0" fontId="8" fillId="0" borderId="0" xfId="4" applyFont="1"/>
    <xf numFmtId="0" fontId="8" fillId="0" borderId="0" xfId="4" applyFont="1" applyAlignment="1">
      <alignment horizontal="left"/>
    </xf>
    <xf numFmtId="3" fontId="8" fillId="0" borderId="0" xfId="4" applyNumberFormat="1" applyFont="1"/>
    <xf numFmtId="4" fontId="8" fillId="0" borderId="0" xfId="4" applyNumberFormat="1" applyFont="1"/>
    <xf numFmtId="2" fontId="8" fillId="0" borderId="0" xfId="4" applyNumberFormat="1" applyFont="1"/>
    <xf numFmtId="0" fontId="8" fillId="0" borderId="0" xfId="4" applyFont="1" applyAlignment="1">
      <alignment horizontal="right"/>
    </xf>
    <xf numFmtId="168" fontId="12" fillId="0" borderId="0" xfId="4" applyNumberFormat="1" applyFont="1"/>
    <xf numFmtId="9" fontId="12" fillId="0" borderId="0" xfId="4" applyNumberFormat="1" applyFont="1"/>
    <xf numFmtId="167" fontId="12" fillId="0" borderId="0" xfId="4" applyNumberFormat="1" applyFont="1"/>
    <xf numFmtId="0" fontId="33" fillId="0" borderId="0" xfId="4" applyFont="1"/>
    <xf numFmtId="4" fontId="33" fillId="0" borderId="0" xfId="4" applyNumberFormat="1" applyFont="1"/>
    <xf numFmtId="3" fontId="8" fillId="0" borderId="0" xfId="0" applyNumberFormat="1" applyFont="1"/>
    <xf numFmtId="9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166" fontId="19" fillId="0" borderId="0" xfId="56" applyNumberFormat="1" applyFont="1" applyAlignment="1"/>
    <xf numFmtId="2" fontId="14" fillId="0" borderId="0" xfId="0" applyNumberFormat="1" applyFont="1" applyFill="1"/>
    <xf numFmtId="3" fontId="14" fillId="0" borderId="0" xfId="0" applyNumberFormat="1" applyFont="1" applyFill="1"/>
    <xf numFmtId="164" fontId="14" fillId="0" borderId="0" xfId="0" applyNumberFormat="1" applyFont="1" applyFill="1"/>
    <xf numFmtId="164" fontId="14" fillId="0" borderId="0" xfId="0" applyNumberFormat="1" applyFont="1"/>
    <xf numFmtId="9" fontId="24" fillId="0" borderId="0" xfId="0" applyNumberFormat="1" applyFont="1"/>
    <xf numFmtId="0" fontId="8" fillId="0" borderId="0" xfId="0" applyFont="1" applyBorder="1"/>
    <xf numFmtId="9" fontId="24" fillId="0" borderId="0" xfId="0" applyNumberFormat="1" applyFont="1" applyBorder="1"/>
    <xf numFmtId="3" fontId="24" fillId="0" borderId="0" xfId="23" applyNumberFormat="1" applyFont="1" applyFill="1" applyBorder="1"/>
    <xf numFmtId="1" fontId="9" fillId="0" borderId="0" xfId="0" applyNumberFormat="1" applyFont="1" applyFill="1"/>
    <xf numFmtId="3" fontId="24" fillId="0" borderId="0" xfId="0" applyNumberFormat="1" applyFont="1" applyFill="1" applyBorder="1"/>
    <xf numFmtId="9" fontId="8" fillId="0" borderId="0" xfId="73" applyFont="1"/>
    <xf numFmtId="9" fontId="9" fillId="0" borderId="0" xfId="73" applyFont="1"/>
    <xf numFmtId="2" fontId="8" fillId="0" borderId="0" xfId="72" applyNumberFormat="1" applyFont="1"/>
    <xf numFmtId="0" fontId="8" fillId="0" borderId="0" xfId="72" applyFont="1"/>
    <xf numFmtId="0" fontId="9" fillId="0" borderId="0" xfId="72" applyFont="1"/>
    <xf numFmtId="4" fontId="9" fillId="0" borderId="0" xfId="72" applyNumberFormat="1" applyFont="1"/>
    <xf numFmtId="0" fontId="9" fillId="0" borderId="0" xfId="72" applyFont="1" applyAlignment="1">
      <alignment wrapText="1"/>
    </xf>
    <xf numFmtId="0" fontId="8" fillId="4" borderId="0" xfId="72" applyFont="1" applyFill="1"/>
    <xf numFmtId="0" fontId="14" fillId="0" borderId="0" xfId="23" applyFont="1" applyBorder="1"/>
    <xf numFmtId="3" fontId="14" fillId="0" borderId="0" xfId="23" applyNumberFormat="1" applyFont="1"/>
    <xf numFmtId="3" fontId="12" fillId="0" borderId="0" xfId="55" applyNumberFormat="1" applyFont="1" applyBorder="1"/>
    <xf numFmtId="3" fontId="14" fillId="0" borderId="0" xfId="23" applyNumberFormat="1" applyFont="1" applyFill="1" applyAlignment="1"/>
    <xf numFmtId="0" fontId="14" fillId="0" borderId="0" xfId="23" applyNumberFormat="1" applyFont="1" applyFill="1" applyAlignment="1"/>
    <xf numFmtId="3" fontId="12" fillId="0" borderId="2" xfId="23" applyNumberFormat="1" applyFont="1" applyFill="1" applyBorder="1" applyAlignment="1"/>
    <xf numFmtId="0" fontId="12" fillId="0" borderId="2" xfId="23" applyFont="1" applyBorder="1"/>
    <xf numFmtId="3" fontId="12" fillId="0" borderId="0" xfId="4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24" fillId="0" borderId="1" xfId="0" applyNumberFormat="1" applyFont="1" applyFill="1" applyBorder="1"/>
    <xf numFmtId="3" fontId="32" fillId="0" borderId="1" xfId="5" applyNumberFormat="1" applyFont="1" applyFill="1" applyBorder="1" applyAlignment="1"/>
    <xf numFmtId="3" fontId="14" fillId="0" borderId="1" xfId="23" applyNumberFormat="1" applyFont="1" applyFill="1" applyBorder="1"/>
    <xf numFmtId="3" fontId="12" fillId="0" borderId="1" xfId="23" applyNumberFormat="1" applyFont="1" applyFill="1" applyBorder="1"/>
    <xf numFmtId="3" fontId="26" fillId="0" borderId="0" xfId="23" applyNumberFormat="1" applyFont="1" applyFill="1" applyAlignment="1">
      <alignment horizontal="center"/>
    </xf>
    <xf numFmtId="169" fontId="26" fillId="0" borderId="2" xfId="66" applyNumberFormat="1" applyFont="1" applyBorder="1"/>
    <xf numFmtId="169" fontId="26" fillId="0" borderId="0" xfId="66" applyNumberFormat="1" applyFont="1" applyBorder="1"/>
    <xf numFmtId="3" fontId="26" fillId="0" borderId="1" xfId="23" applyNumberFormat="1" applyFont="1" applyFill="1" applyBorder="1"/>
    <xf numFmtId="3" fontId="26" fillId="0" borderId="0" xfId="23" applyNumberFormat="1" applyFont="1"/>
    <xf numFmtId="3" fontId="24" fillId="0" borderId="2" xfId="23" applyNumberFormat="1" applyFont="1" applyBorder="1"/>
    <xf numFmtId="3" fontId="24" fillId="0" borderId="2" xfId="5" applyNumberFormat="1" applyFont="1" applyBorder="1" applyAlignment="1"/>
    <xf numFmtId="3" fontId="24" fillId="0" borderId="1" xfId="5" applyNumberFormat="1" applyFont="1" applyFill="1" applyBorder="1" applyAlignment="1"/>
    <xf numFmtId="3" fontId="12" fillId="0" borderId="2" xfId="5" applyNumberFormat="1" applyFont="1" applyBorder="1" applyAlignment="1"/>
    <xf numFmtId="3" fontId="35" fillId="0" borderId="1" xfId="5" applyNumberFormat="1" applyFont="1" applyFill="1" applyBorder="1" applyAlignment="1"/>
    <xf numFmtId="3" fontId="35" fillId="0" borderId="0" xfId="23" applyNumberFormat="1" applyFont="1" applyBorder="1"/>
    <xf numFmtId="0" fontId="35" fillId="0" borderId="0" xfId="23" applyNumberFormat="1" applyFont="1"/>
    <xf numFmtId="2" fontId="9" fillId="0" borderId="0" xfId="72" applyNumberFormat="1" applyFont="1"/>
    <xf numFmtId="168" fontId="8" fillId="0" borderId="0" xfId="72" applyNumberFormat="1" applyFont="1"/>
    <xf numFmtId="168" fontId="9" fillId="0" borderId="0" xfId="72" applyNumberFormat="1" applyFont="1"/>
    <xf numFmtId="0" fontId="34" fillId="4" borderId="0" xfId="72" applyFont="1" applyFill="1"/>
    <xf numFmtId="0" fontId="34" fillId="0" borderId="0" xfId="72" applyFont="1"/>
    <xf numFmtId="0" fontId="34" fillId="0" borderId="0" xfId="72" applyFont="1" applyAlignment="1">
      <alignment wrapText="1"/>
    </xf>
    <xf numFmtId="0" fontId="34" fillId="3" borderId="0" xfId="72" applyFont="1" applyFill="1"/>
    <xf numFmtId="0" fontId="34" fillId="2" borderId="0" xfId="72" applyFont="1" applyFill="1"/>
    <xf numFmtId="0" fontId="9" fillId="0" borderId="0" xfId="4" applyFont="1" applyAlignment="1">
      <alignment horizontal="center"/>
    </xf>
    <xf numFmtId="0" fontId="9" fillId="0" borderId="0" xfId="72" applyFont="1" applyAlignment="1">
      <alignment horizontal="center"/>
    </xf>
    <xf numFmtId="0" fontId="9" fillId="0" borderId="0" xfId="72" applyFont="1" applyAlignment="1">
      <alignment horizontal="center" wrapText="1"/>
    </xf>
    <xf numFmtId="1" fontId="9" fillId="0" borderId="0" xfId="72" applyNumberFormat="1" applyFont="1" applyAlignment="1">
      <alignment horizontal="center"/>
    </xf>
    <xf numFmtId="0" fontId="11" fillId="0" borderId="0" xfId="72" applyFont="1" applyAlignment="1">
      <alignment horizontal="center" wrapText="1"/>
    </xf>
    <xf numFmtId="1" fontId="9" fillId="0" borderId="0" xfId="72" applyNumberFormat="1" applyFont="1" applyAlignment="1">
      <alignment horizontal="center" wrapText="1"/>
    </xf>
    <xf numFmtId="0" fontId="36" fillId="4" borderId="0" xfId="72" applyFont="1" applyFill="1" applyAlignment="1">
      <alignment wrapText="1"/>
    </xf>
    <xf numFmtId="0" fontId="8" fillId="0" borderId="0" xfId="72" applyFont="1" applyAlignment="1">
      <alignment wrapText="1"/>
    </xf>
    <xf numFmtId="0" fontId="9" fillId="3" borderId="0" xfId="72" applyFont="1" applyFill="1" applyAlignment="1">
      <alignment wrapText="1"/>
    </xf>
    <xf numFmtId="0" fontId="9" fillId="2" borderId="0" xfId="72" applyFont="1" applyFill="1" applyAlignment="1">
      <alignment wrapText="1"/>
    </xf>
    <xf numFmtId="0" fontId="11" fillId="0" borderId="0" xfId="4" applyFont="1" applyAlignment="1">
      <alignment horizontal="center" wrapText="1"/>
    </xf>
    <xf numFmtId="0" fontId="9" fillId="0" borderId="0" xfId="4" applyFont="1" applyAlignment="1">
      <alignment wrapText="1"/>
    </xf>
    <xf numFmtId="3" fontId="14" fillId="0" borderId="0" xfId="23" applyNumberFormat="1" applyFont="1" applyFill="1" applyBorder="1" applyAlignment="1">
      <alignment horizontal="center"/>
    </xf>
    <xf numFmtId="3" fontId="14" fillId="0" borderId="0" xfId="4" applyNumberFormat="1" applyFont="1" applyBorder="1" applyAlignment="1"/>
    <xf numFmtId="9" fontId="20" fillId="0" borderId="0" xfId="72" applyNumberFormat="1" applyFont="1"/>
    <xf numFmtId="10" fontId="20" fillId="0" borderId="0" xfId="72" applyNumberFormat="1" applyFont="1"/>
    <xf numFmtId="0" fontId="8" fillId="0" borderId="0" xfId="72" applyFont="1" applyAlignment="1">
      <alignment horizontal="center" wrapText="1"/>
    </xf>
    <xf numFmtId="0" fontId="8" fillId="0" borderId="0" xfId="72" applyFont="1" applyAlignment="1">
      <alignment horizontal="center"/>
    </xf>
    <xf numFmtId="3" fontId="12" fillId="0" borderId="0" xfId="23" applyNumberFormat="1" applyFont="1" applyFill="1" applyBorder="1" applyAlignment="1">
      <alignment horizontal="center"/>
    </xf>
    <xf numFmtId="4" fontId="12" fillId="0" borderId="0" xfId="23" applyNumberFormat="1" applyFont="1"/>
    <xf numFmtId="9" fontId="12" fillId="0" borderId="0" xfId="61" applyFont="1"/>
    <xf numFmtId="165" fontId="12" fillId="0" borderId="0" xfId="23" applyNumberFormat="1" applyFont="1"/>
    <xf numFmtId="9" fontId="12" fillId="0" borderId="0" xfId="23" applyNumberFormat="1" applyFont="1"/>
    <xf numFmtId="10" fontId="12" fillId="0" borderId="0" xfId="61" applyNumberFormat="1" applyFont="1" applyFill="1" applyBorder="1" applyAlignment="1">
      <alignment horizontal="center"/>
    </xf>
    <xf numFmtId="2" fontId="9" fillId="0" borderId="0" xfId="0" applyNumberFormat="1" applyFont="1"/>
    <xf numFmtId="2" fontId="29" fillId="0" borderId="0" xfId="0" applyNumberFormat="1" applyFont="1"/>
    <xf numFmtId="4" fontId="9" fillId="0" borderId="0" xfId="0" applyNumberFormat="1" applyFont="1"/>
    <xf numFmtId="164" fontId="9" fillId="0" borderId="0" xfId="0" applyNumberFormat="1" applyFont="1"/>
    <xf numFmtId="2" fontId="8" fillId="0" borderId="0" xfId="0" applyNumberFormat="1" applyFont="1"/>
    <xf numFmtId="9" fontId="8" fillId="0" borderId="0" xfId="73" applyFont="1" applyFill="1"/>
    <xf numFmtId="9" fontId="9" fillId="0" borderId="0" xfId="73" applyFont="1" applyFill="1"/>
    <xf numFmtId="164" fontId="8" fillId="0" borderId="0" xfId="72" applyNumberFormat="1" applyFont="1"/>
    <xf numFmtId="164" fontId="9" fillId="0" borderId="0" xfId="72" applyNumberFormat="1" applyFont="1"/>
    <xf numFmtId="1" fontId="8" fillId="0" borderId="0" xfId="72" applyNumberFormat="1" applyFont="1"/>
    <xf numFmtId="1" fontId="9" fillId="0" borderId="0" xfId="72" applyNumberFormat="1" applyFont="1"/>
  </cellXfs>
  <cellStyles count="78">
    <cellStyle name="Comma" xfId="66" builtinId="3"/>
    <cellStyle name="Comma 2" xfId="6" xr:uid="{00000000-0005-0000-0000-000001000000}"/>
    <cellStyle name="Comma 3" xfId="65" xr:uid="{00000000-0005-0000-0000-000002000000}"/>
    <cellStyle name="Comma 3 2" xfId="71" xr:uid="{00000000-0005-0000-0000-000003000000}"/>
    <cellStyle name="Comma 3 2 2" xfId="77" xr:uid="{00000000-0005-0000-0000-000004000000}"/>
    <cellStyle name="Comma 4" xfId="74" xr:uid="{00000000-0005-0000-0000-000005000000}"/>
    <cellStyle name="Comma0" xfId="7" xr:uid="{00000000-0005-0000-0000-000006000000}"/>
    <cellStyle name="Currency0" xfId="8" xr:uid="{00000000-0005-0000-0000-000007000000}"/>
    <cellStyle name="Date" xfId="9" xr:uid="{00000000-0005-0000-0000-000008000000}"/>
    <cellStyle name="Fixed" xfId="10" xr:uid="{00000000-0005-0000-0000-000009000000}"/>
    <cellStyle name="Heading 1 2" xfId="11" xr:uid="{00000000-0005-0000-0000-00000A000000}"/>
    <cellStyle name="Heading 2 2" xfId="12" xr:uid="{00000000-0005-0000-0000-00000B000000}"/>
    <cellStyle name="Normal" xfId="0" builtinId="0"/>
    <cellStyle name="Normal 10" xfId="13" xr:uid="{00000000-0005-0000-0000-00000D000000}"/>
    <cellStyle name="Normal 10 2" xfId="31" xr:uid="{00000000-0005-0000-0000-00000E000000}"/>
    <cellStyle name="Normal 11" xfId="14" xr:uid="{00000000-0005-0000-0000-00000F000000}"/>
    <cellStyle name="Normal 11 2" xfId="32" xr:uid="{00000000-0005-0000-0000-000010000000}"/>
    <cellStyle name="Normal 12" xfId="23" xr:uid="{00000000-0005-0000-0000-000011000000}"/>
    <cellStyle name="Normal 12 2" xfId="70" xr:uid="{00000000-0005-0000-0000-000012000000}"/>
    <cellStyle name="Normal 12 2 2" xfId="76" xr:uid="{00000000-0005-0000-0000-000013000000}"/>
    <cellStyle name="Normal 13" xfId="24" xr:uid="{00000000-0005-0000-0000-000014000000}"/>
    <cellStyle name="Normal 13 2" xfId="33" xr:uid="{00000000-0005-0000-0000-000015000000}"/>
    <cellStyle name="Normal 14" xfId="25" xr:uid="{00000000-0005-0000-0000-000016000000}"/>
    <cellStyle name="Normal 15" xfId="26" xr:uid="{00000000-0005-0000-0000-000017000000}"/>
    <cellStyle name="Normal 15 2" xfId="34" xr:uid="{00000000-0005-0000-0000-000018000000}"/>
    <cellStyle name="Normal 16" xfId="27" xr:uid="{00000000-0005-0000-0000-000019000000}"/>
    <cellStyle name="Normal 17" xfId="28" xr:uid="{00000000-0005-0000-0000-00001A000000}"/>
    <cellStyle name="Normal 18" xfId="29" xr:uid="{00000000-0005-0000-0000-00001B000000}"/>
    <cellStyle name="Normal 19" xfId="30" xr:uid="{00000000-0005-0000-0000-00001C000000}"/>
    <cellStyle name="Normal 19 2" xfId="35" xr:uid="{00000000-0005-0000-0000-00001D000000}"/>
    <cellStyle name="Normal 2" xfId="1" xr:uid="{00000000-0005-0000-0000-00001E000000}"/>
    <cellStyle name="Normal 2 2" xfId="4" xr:uid="{00000000-0005-0000-0000-00001F000000}"/>
    <cellStyle name="Normal 2 2 2" xfId="36" xr:uid="{00000000-0005-0000-0000-000020000000}"/>
    <cellStyle name="Normal 2 2 3" xfId="37" xr:uid="{00000000-0005-0000-0000-000021000000}"/>
    <cellStyle name="Normal 2 3" xfId="38" xr:uid="{00000000-0005-0000-0000-000022000000}"/>
    <cellStyle name="Normal 2 3 2" xfId="67" xr:uid="{00000000-0005-0000-0000-000023000000}"/>
    <cellStyle name="Normal 2 3 2 2" xfId="68" xr:uid="{00000000-0005-0000-0000-000024000000}"/>
    <cellStyle name="Normal 2 4" xfId="59" xr:uid="{00000000-0005-0000-0000-000025000000}"/>
    <cellStyle name="Normal 2 5" xfId="64" xr:uid="{00000000-0005-0000-0000-000026000000}"/>
    <cellStyle name="Normal 20" xfId="39" xr:uid="{00000000-0005-0000-0000-000027000000}"/>
    <cellStyle name="Normal 21" xfId="40" xr:uid="{00000000-0005-0000-0000-000028000000}"/>
    <cellStyle name="Normal 22" xfId="41" xr:uid="{00000000-0005-0000-0000-000029000000}"/>
    <cellStyle name="Normal 23" xfId="42" xr:uid="{00000000-0005-0000-0000-00002A000000}"/>
    <cellStyle name="Normal 24" xfId="43" xr:uid="{00000000-0005-0000-0000-00002B000000}"/>
    <cellStyle name="Normal 25" xfId="44" xr:uid="{00000000-0005-0000-0000-00002C000000}"/>
    <cellStyle name="Normal 26" xfId="45" xr:uid="{00000000-0005-0000-0000-00002D000000}"/>
    <cellStyle name="Normal 27" xfId="46" xr:uid="{00000000-0005-0000-0000-00002E000000}"/>
    <cellStyle name="Normal 28" xfId="47" xr:uid="{00000000-0005-0000-0000-00002F000000}"/>
    <cellStyle name="Normal 29" xfId="48" xr:uid="{00000000-0005-0000-0000-000030000000}"/>
    <cellStyle name="Normal 3" xfId="3" xr:uid="{00000000-0005-0000-0000-000031000000}"/>
    <cellStyle name="Normal 3 2" xfId="55" xr:uid="{00000000-0005-0000-0000-000032000000}"/>
    <cellStyle name="Normal 3 2 2" xfId="69" xr:uid="{00000000-0005-0000-0000-000033000000}"/>
    <cellStyle name="Normal 3 3" xfId="60" xr:uid="{00000000-0005-0000-0000-000034000000}"/>
    <cellStyle name="Normal 30" xfId="49" xr:uid="{00000000-0005-0000-0000-000035000000}"/>
    <cellStyle name="Normal 31" xfId="50" xr:uid="{00000000-0005-0000-0000-000036000000}"/>
    <cellStyle name="Normal 32" xfId="51" xr:uid="{00000000-0005-0000-0000-000037000000}"/>
    <cellStyle name="Normal 33" xfId="54" xr:uid="{00000000-0005-0000-0000-000038000000}"/>
    <cellStyle name="Normal 34" xfId="58" xr:uid="{00000000-0005-0000-0000-000039000000}"/>
    <cellStyle name="Normal 35" xfId="63" xr:uid="{00000000-0005-0000-0000-00003A000000}"/>
    <cellStyle name="Normal 36" xfId="72" xr:uid="{00000000-0005-0000-0000-00003B000000}"/>
    <cellStyle name="Normal 37" xfId="75" xr:uid="{00000000-0005-0000-0000-00003C000000}"/>
    <cellStyle name="Normal 4" xfId="2" xr:uid="{00000000-0005-0000-0000-00003D000000}"/>
    <cellStyle name="Normal 4 2" xfId="5" xr:uid="{00000000-0005-0000-0000-00003E000000}"/>
    <cellStyle name="Normal 5" xfId="15" xr:uid="{00000000-0005-0000-0000-00003F000000}"/>
    <cellStyle name="Normal 6" xfId="16" xr:uid="{00000000-0005-0000-0000-000040000000}"/>
    <cellStyle name="Normal 6 2" xfId="17" xr:uid="{00000000-0005-0000-0000-000041000000}"/>
    <cellStyle name="Normal 6_BMP_Submit-Credit_work-up_011012" xfId="18" xr:uid="{00000000-0005-0000-0000-000042000000}"/>
    <cellStyle name="Normal 7" xfId="19" xr:uid="{00000000-0005-0000-0000-000043000000}"/>
    <cellStyle name="Normal 7 2" xfId="57" xr:uid="{00000000-0005-0000-0000-000044000000}"/>
    <cellStyle name="Normal 8" xfId="20" xr:uid="{00000000-0005-0000-0000-000045000000}"/>
    <cellStyle name="Normal 8 2" xfId="52" xr:uid="{00000000-0005-0000-0000-000046000000}"/>
    <cellStyle name="Normal 8 3" xfId="56" xr:uid="{00000000-0005-0000-0000-000047000000}"/>
    <cellStyle name="Normal 9" xfId="21" xr:uid="{00000000-0005-0000-0000-000048000000}"/>
    <cellStyle name="Normal 9 2" xfId="53" xr:uid="{00000000-0005-0000-0000-000049000000}"/>
    <cellStyle name="Percent" xfId="61" builtinId="5"/>
    <cellStyle name="Percent 2" xfId="62" xr:uid="{00000000-0005-0000-0000-00004B000000}"/>
    <cellStyle name="Percent 3" xfId="73" xr:uid="{00000000-0005-0000-0000-00004C000000}"/>
    <cellStyle name="Total 2" xfId="22" xr:uid="{00000000-0005-0000-0000-00004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 Loads Delivered to the Bay by Source* (million pounds/year)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rich>
      </c:tx>
      <c:layout>
        <c:manualLayout>
          <c:xMode val="edge"/>
          <c:yMode val="edge"/>
          <c:x val="0.14379580052493601"/>
          <c:y val="4.08997955010224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8442458207296E-2"/>
          <c:y val="7.4458238732428794E-2"/>
          <c:w val="0.41333397349721701"/>
          <c:h val="0.74214031528267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Nitrogen!$A$22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Nitrogen!$B$22:$E$22</c:f>
              <c:numCache>
                <c:formatCode>0.00</c:formatCode>
                <c:ptCount val="4"/>
                <c:pt idx="0">
                  <c:v>156.82904576376146</c:v>
                </c:pt>
                <c:pt idx="1">
                  <c:v>123.02225285226206</c:v>
                </c:pt>
                <c:pt idx="2">
                  <c:v>122.604171997457</c:v>
                </c:pt>
                <c:pt idx="3">
                  <c:v>119.10631673841367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05A-80F0-49524A3EBCF5}"/>
            </c:ext>
          </c:extLst>
        </c:ser>
        <c:ser>
          <c:idx val="1"/>
          <c:order val="1"/>
          <c:tx>
            <c:strRef>
              <c:f>Nitrogen!$A$23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Nitrogen!$B$23:$E$23</c:f>
              <c:numCache>
                <c:formatCode>0.00</c:formatCode>
                <c:ptCount val="4"/>
                <c:pt idx="0">
                  <c:v>27.382974585992137</c:v>
                </c:pt>
                <c:pt idx="1">
                  <c:v>37.951601639518842</c:v>
                </c:pt>
                <c:pt idx="2">
                  <c:v>39.78263638231563</c:v>
                </c:pt>
                <c:pt idx="3">
                  <c:v>39.874056663131661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05A-80F0-49524A3EBCF5}"/>
            </c:ext>
          </c:extLst>
        </c:ser>
        <c:ser>
          <c:idx val="2"/>
          <c:order val="2"/>
          <c:tx>
            <c:strRef>
              <c:f>Nitrogen!$A$24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Nitrogen!$B$24:$E$24</c:f>
              <c:numCache>
                <c:formatCode>0.00</c:formatCode>
                <c:ptCount val="4"/>
                <c:pt idx="0">
                  <c:v>94.543078133933079</c:v>
                </c:pt>
                <c:pt idx="1">
                  <c:v>56.086524023698082</c:v>
                </c:pt>
                <c:pt idx="2">
                  <c:v>35.366410301348047</c:v>
                </c:pt>
                <c:pt idx="3">
                  <c:v>29.095887867702253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7-405A-80F0-49524A3EBCF5}"/>
            </c:ext>
          </c:extLst>
        </c:ser>
        <c:ser>
          <c:idx val="3"/>
          <c:order val="3"/>
          <c:tx>
            <c:strRef>
              <c:f>Nitrogen!$A$25</c:f>
              <c:strCache>
                <c:ptCount val="1"/>
                <c:pt idx="0">
                  <c:v>Septic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Nitrogen!$B$25:$E$25</c:f>
              <c:numCache>
                <c:formatCode>0.00</c:formatCode>
                <c:ptCount val="4"/>
                <c:pt idx="0">
                  <c:v>5.451333153521424</c:v>
                </c:pt>
                <c:pt idx="1">
                  <c:v>7.5621850410664919</c:v>
                </c:pt>
                <c:pt idx="2">
                  <c:v>7.8402546270468445</c:v>
                </c:pt>
                <c:pt idx="3">
                  <c:v>7.8431224311923007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7-405A-80F0-49524A3EBCF5}"/>
            </c:ext>
          </c:extLst>
        </c:ser>
        <c:ser>
          <c:idx val="4"/>
          <c:order val="4"/>
          <c:tx>
            <c:strRef>
              <c:f>Nitrogen!$A$26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Nitrogen!$B$26:$E$26</c:f>
              <c:numCache>
                <c:formatCode>0.00</c:formatCode>
                <c:ptCount val="4"/>
                <c:pt idx="0">
                  <c:v>48.50697157484899</c:v>
                </c:pt>
                <c:pt idx="1">
                  <c:v>46.190887853653969</c:v>
                </c:pt>
                <c:pt idx="2">
                  <c:v>45.881498991372915</c:v>
                </c:pt>
                <c:pt idx="3">
                  <c:v>45.550943990445525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67-405A-80F0-49524A3EBCF5}"/>
            </c:ext>
          </c:extLst>
        </c:ser>
        <c:ser>
          <c:idx val="5"/>
          <c:order val="5"/>
          <c:tx>
            <c:strRef>
              <c:f>Nitrogen!$A$27</c:f>
              <c:strCache>
                <c:ptCount val="1"/>
                <c:pt idx="0">
                  <c:v>Atmospheric Deposition to Watershed (to be reduced under Clean Air Act)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Nitrogen!$B$27:$E$27</c:f>
              <c:numCache>
                <c:formatCode>#,##0.00</c:formatCode>
                <c:ptCount val="4"/>
                <c:pt idx="0">
                  <c:v>15.900637326453984</c:v>
                </c:pt>
                <c:pt idx="1">
                  <c:v>7.1835919141905311</c:v>
                </c:pt>
                <c:pt idx="2">
                  <c:v>1.0340286844784319</c:v>
                </c:pt>
                <c:pt idx="3">
                  <c:v>1.1040533847632408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7-405A-80F0-49524A3EBCF5}"/>
            </c:ext>
          </c:extLst>
        </c:ser>
        <c:ser>
          <c:idx val="6"/>
          <c:order val="6"/>
          <c:tx>
            <c:strRef>
              <c:f>Nitrogen!$A$28</c:f>
              <c:strCache>
                <c:ptCount val="1"/>
                <c:pt idx="0">
                  <c:v>Atmospheric Deposition to Tidal Water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Nitrogen!$B$28:$E$28</c:f>
              <c:numCache>
                <c:formatCode>#,##0.00</c:formatCode>
                <c:ptCount val="4"/>
                <c:pt idx="0">
                  <c:v>21.5207178948103</c:v>
                </c:pt>
                <c:pt idx="1">
                  <c:v>19.804229405538901</c:v>
                </c:pt>
                <c:pt idx="2">
                  <c:v>16.488211473</c:v>
                </c:pt>
                <c:pt idx="3">
                  <c:v>16.340533311086002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67-405A-80F0-49524A3E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680952"/>
        <c:axId val="255681344"/>
      </c:barChart>
      <c:catAx>
        <c:axId val="2556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81344"/>
        <c:crosses val="autoZero"/>
        <c:auto val="1"/>
        <c:lblAlgn val="ctr"/>
        <c:lblOffset val="100"/>
        <c:noMultiLvlLbl val="0"/>
      </c:catAx>
      <c:valAx>
        <c:axId val="255681344"/>
        <c:scaling>
          <c:orientation val="minMax"/>
          <c:max val="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80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74894033330498"/>
          <c:y val="9.2417222010414607E-2"/>
          <c:w val="0.45538137988716898"/>
          <c:h val="0.831754998093734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</a:t>
            </a:r>
            <a:r>
              <a:rPr lang="en-US" baseline="0"/>
              <a:t> </a:t>
            </a:r>
            <a:r>
              <a:rPr lang="en-US"/>
              <a:t>Loads Delivered to the Bay by Jurisdiction*</a:t>
            </a:r>
            <a:r>
              <a:rPr lang="en-US" baseline="0"/>
              <a:t> (</a:t>
            </a:r>
            <a:r>
              <a:rPr lang="en-US"/>
              <a:t>millio</a:t>
            </a:r>
            <a:r>
              <a:rPr lang="en-US" baseline="0"/>
              <a:t>n p</a:t>
            </a:r>
            <a:r>
              <a:rPr lang="en-US"/>
              <a:t>ounds/year)</a:t>
            </a:r>
          </a:p>
        </c:rich>
      </c:tx>
      <c:layout>
        <c:manualLayout>
          <c:xMode val="edge"/>
          <c:yMode val="edge"/>
          <c:x val="0.141209774049983"/>
          <c:y val="3.71402042711237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24893489968997E-2"/>
          <c:y val="6.0566573400740599E-2"/>
          <c:w val="0.53003753339606896"/>
          <c:h val="0.68386550566973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Nitrogen!$A$9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Nitrogen!$B$9:$G$9</c:f>
              <c:numCache>
                <c:formatCode>0.00</c:formatCode>
                <c:ptCount val="6"/>
                <c:pt idx="0">
                  <c:v>18.635715253024621</c:v>
                </c:pt>
                <c:pt idx="1">
                  <c:v>14.421031817628755</c:v>
                </c:pt>
                <c:pt idx="2">
                  <c:v>13.866647900621313</c:v>
                </c:pt>
                <c:pt idx="3">
                  <c:v>13.240600490814213</c:v>
                </c:pt>
                <c:pt idx="4">
                  <c:v>12.452730648760465</c:v>
                </c:pt>
                <c:pt idx="5">
                  <c:v>11.7966302591377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145-987B-5CF881DB2EE4}"/>
            </c:ext>
          </c:extLst>
        </c:ser>
        <c:ser>
          <c:idx val="1"/>
          <c:order val="1"/>
          <c:tx>
            <c:strRef>
              <c:f>Nitrogen!$A$10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Nitrogen!$B$10:$G$10</c:f>
              <c:numCache>
                <c:formatCode>0.00</c:formatCode>
                <c:ptCount val="6"/>
                <c:pt idx="0">
                  <c:v>122.22771710232632</c:v>
                </c:pt>
                <c:pt idx="1">
                  <c:v>113.2253793899504</c:v>
                </c:pt>
                <c:pt idx="2">
                  <c:v>110.40685063878996</c:v>
                </c:pt>
                <c:pt idx="3">
                  <c:v>105.99259433155761</c:v>
                </c:pt>
                <c:pt idx="4">
                  <c:v>83.424831501288267</c:v>
                </c:pt>
                <c:pt idx="5">
                  <c:v>73.491315538400869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4-4145-987B-5CF881DB2EE4}"/>
            </c:ext>
          </c:extLst>
        </c:ser>
        <c:ser>
          <c:idx val="2"/>
          <c:order val="2"/>
          <c:tx>
            <c:strRef>
              <c:f>Nitrogen!$A$11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Nitrogen!$B$11:$G$11</c:f>
              <c:numCache>
                <c:formatCode>0.00</c:formatCode>
                <c:ptCount val="6"/>
                <c:pt idx="0">
                  <c:v>85.332540904085505</c:v>
                </c:pt>
                <c:pt idx="1">
                  <c:v>57.608462171010395</c:v>
                </c:pt>
                <c:pt idx="2">
                  <c:v>52.019370885373341</c:v>
                </c:pt>
                <c:pt idx="3">
                  <c:v>47.960139979416383</c:v>
                </c:pt>
                <c:pt idx="4">
                  <c:v>48.776109915845034</c:v>
                </c:pt>
                <c:pt idx="5">
                  <c:v>45.831992497456589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4-4145-987B-5CF881DB2EE4}"/>
            </c:ext>
          </c:extLst>
        </c:ser>
        <c:ser>
          <c:idx val="3"/>
          <c:order val="3"/>
          <c:tx>
            <c:strRef>
              <c:f>Nitrogen!$A$12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Nitrogen!$B$12:$G$12</c:f>
              <c:numCache>
                <c:formatCode>0.00</c:formatCode>
                <c:ptCount val="6"/>
                <c:pt idx="0">
                  <c:v>84.337750885207626</c:v>
                </c:pt>
                <c:pt idx="1">
                  <c:v>67.910065089393711</c:v>
                </c:pt>
                <c:pt idx="2">
                  <c:v>58.348283908602582</c:v>
                </c:pt>
                <c:pt idx="3">
                  <c:v>58.000923661935076</c:v>
                </c:pt>
                <c:pt idx="4">
                  <c:v>56.692911600041406</c:v>
                </c:pt>
                <c:pt idx="5">
                  <c:v>52.953860436923975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4-4145-987B-5CF881DB2EE4}"/>
            </c:ext>
          </c:extLst>
        </c:ser>
        <c:ser>
          <c:idx val="4"/>
          <c:order val="4"/>
          <c:tx>
            <c:strRef>
              <c:f>Nitrogen!$A$13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Nitrogen!$B$13:$G$13</c:f>
              <c:numCache>
                <c:formatCode>0.00</c:formatCode>
                <c:ptCount val="6"/>
                <c:pt idx="0">
                  <c:v>8.700142119659608</c:v>
                </c:pt>
                <c:pt idx="1">
                  <c:v>8.0355458575587679</c:v>
                </c:pt>
                <c:pt idx="2">
                  <c:v>8.0739036060442988</c:v>
                </c:pt>
                <c:pt idx="3">
                  <c:v>7.9584486507025245</c:v>
                </c:pt>
                <c:pt idx="4">
                  <c:v>8.1794740226151799</c:v>
                </c:pt>
                <c:pt idx="5">
                  <c:v>8.2274500776339838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4-4145-987B-5CF881DB2EE4}"/>
            </c:ext>
          </c:extLst>
        </c:ser>
        <c:ser>
          <c:idx val="5"/>
          <c:order val="5"/>
          <c:tx>
            <c:strRef>
              <c:f>Nitrogen!$A$14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Nitrogen!$B$14:$G$14</c:f>
              <c:numCache>
                <c:formatCode>0.00</c:formatCode>
                <c:ptCount val="6"/>
                <c:pt idx="0">
                  <c:v>7.0001184681071154</c:v>
                </c:pt>
                <c:pt idx="1">
                  <c:v>6.8505592678462106</c:v>
                </c:pt>
                <c:pt idx="2">
                  <c:v>6.7039967175225028</c:v>
                </c:pt>
                <c:pt idx="3">
                  <c:v>6.9010729010521095</c:v>
                </c:pt>
                <c:pt idx="4">
                  <c:v>5.1252963727313077</c:v>
                </c:pt>
                <c:pt idx="5">
                  <c:v>4.5502087410263394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04-4145-987B-5CF881DB2EE4}"/>
            </c:ext>
          </c:extLst>
        </c:ser>
        <c:ser>
          <c:idx val="6"/>
          <c:order val="6"/>
          <c:tx>
            <c:strRef>
              <c:f>Nitrogen!$A$15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Nitrogen!$B$15:$G$15</c:f>
              <c:numCache>
                <c:formatCode>0.00</c:formatCode>
                <c:ptCount val="6"/>
                <c:pt idx="0">
                  <c:v>6.4794184796462782</c:v>
                </c:pt>
                <c:pt idx="1">
                  <c:v>2.762407816811181</c:v>
                </c:pt>
                <c:pt idx="2">
                  <c:v>2.0559186425864295</c:v>
                </c:pt>
                <c:pt idx="3">
                  <c:v>1.4165476754074653</c:v>
                </c:pt>
                <c:pt idx="4">
                  <c:v>2.5091548552425684</c:v>
                </c:pt>
                <c:pt idx="5">
                  <c:v>2.4247372013863644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04-4145-987B-5CF881DB2EE4}"/>
            </c:ext>
          </c:extLst>
        </c:ser>
        <c:ser>
          <c:idx val="7"/>
          <c:order val="7"/>
          <c:tx>
            <c:strRef>
              <c:f>Nitrogen!$A$16</c:f>
              <c:strCache>
                <c:ptCount val="1"/>
                <c:pt idx="0">
                  <c:v>EPA: Atmospheric Deposition to Watershed (to be reduced under Clean Air Act)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Nitrogen!$B$16:$G$16</c:f>
              <c:numCache>
                <c:formatCode>0.00</c:formatCode>
                <c:ptCount val="6"/>
                <c:pt idx="0">
                  <c:v>15.900637326453984</c:v>
                </c:pt>
                <c:pt idx="1">
                  <c:v>7.1835919141905311</c:v>
                </c:pt>
                <c:pt idx="2">
                  <c:v>1.0340286844784319</c:v>
                </c:pt>
                <c:pt idx="3">
                  <c:v>1.1040533847632408</c:v>
                </c:pt>
                <c:pt idx="4">
                  <c:v>1.7958979785476328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04-4145-987B-5CF881DB2EE4}"/>
            </c:ext>
          </c:extLst>
        </c:ser>
        <c:ser>
          <c:idx val="8"/>
          <c:order val="8"/>
          <c:tx>
            <c:strRef>
              <c:f>Nitrogen!$A$17</c:f>
              <c:strCache>
                <c:ptCount val="1"/>
                <c:pt idx="0">
                  <c:v>EPA: Atmospheric Deposition to Tidal Water (to be reduced to 15.6 million lbs/yr under Clean Air Act)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Nitrogen!$B$17:$G$17</c:f>
              <c:numCache>
                <c:formatCode>0.00</c:formatCode>
                <c:ptCount val="6"/>
                <c:pt idx="0">
                  <c:v>21.5207178948103</c:v>
                </c:pt>
                <c:pt idx="1">
                  <c:v>19.804229405538901</c:v>
                </c:pt>
                <c:pt idx="2">
                  <c:v>16.488211473</c:v>
                </c:pt>
                <c:pt idx="3">
                  <c:v>16.340533311086002</c:v>
                </c:pt>
                <c:pt idx="4">
                  <c:v>16.6516994311677</c:v>
                </c:pt>
                <c:pt idx="5">
                  <c:v>15.6008561063773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04-4145-987B-5CF881DB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455920"/>
        <c:axId val="251456312"/>
      </c:barChart>
      <c:catAx>
        <c:axId val="25145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6312"/>
        <c:crosses val="autoZero"/>
        <c:auto val="1"/>
        <c:lblAlgn val="ctr"/>
        <c:lblOffset val="100"/>
        <c:noMultiLvlLbl val="0"/>
      </c:catAx>
      <c:valAx>
        <c:axId val="2514563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58847815483242"/>
          <c:y val="8.1479200574788482E-2"/>
          <c:w val="0.33377116577242005"/>
          <c:h val="0.9185207994252114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Jurisdiction</a:t>
            </a:r>
            <a:r>
              <a:rPr lang="en-US" sz="1000" b="0" i="0" u="none" strike="noStrike" baseline="0"/>
              <a:t>*    (million pounds/year)</a:t>
            </a:r>
            <a:endParaRPr lang="en-US"/>
          </a:p>
        </c:rich>
      </c:tx>
      <c:layout>
        <c:manualLayout>
          <c:xMode val="edge"/>
          <c:yMode val="edge"/>
          <c:x val="0.12842403370099001"/>
          <c:y val="5.00953985917811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159480548491E-2"/>
          <c:y val="0.144698646986471"/>
          <c:w val="0.63737289125126195"/>
          <c:h val="0.55927051553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Phosphorus!$A$8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Phosphorus!$B$8:$G$8</c:f>
              <c:numCache>
                <c:formatCode>0.000</c:formatCode>
                <c:ptCount val="6"/>
                <c:pt idx="0">
                  <c:v>1.1889908107719651</c:v>
                </c:pt>
                <c:pt idx="1">
                  <c:v>0.73912949657873106</c:v>
                </c:pt>
                <c:pt idx="2">
                  <c:v>0.63074593725556449</c:v>
                </c:pt>
                <c:pt idx="3">
                  <c:v>0.57782437712090662</c:v>
                </c:pt>
                <c:pt idx="4">
                  <c:v>0.54144949577177759</c:v>
                </c:pt>
                <c:pt idx="5">
                  <c:v>0.47555616216945973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D-4999-92D1-E4DA94DC75C0}"/>
            </c:ext>
          </c:extLst>
        </c:ser>
        <c:ser>
          <c:idx val="1"/>
          <c:order val="1"/>
          <c:tx>
            <c:strRef>
              <c:f>Phosphorus!$A$9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Phosphorus!$B$9:$G$9</c:f>
              <c:numCache>
                <c:formatCode>0.000</c:formatCode>
                <c:ptCount val="6"/>
                <c:pt idx="0">
                  <c:v>6.0154664507717772</c:v>
                </c:pt>
                <c:pt idx="1">
                  <c:v>4.4605594343498147</c:v>
                </c:pt>
                <c:pt idx="2">
                  <c:v>3.9090883217339978</c:v>
                </c:pt>
                <c:pt idx="3">
                  <c:v>3.7451871032661246</c:v>
                </c:pt>
                <c:pt idx="4">
                  <c:v>3.293542616638057</c:v>
                </c:pt>
                <c:pt idx="5">
                  <c:v>2.9045370107341379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D-4999-92D1-E4DA94DC75C0}"/>
            </c:ext>
          </c:extLst>
        </c:ser>
        <c:ser>
          <c:idx val="2"/>
          <c:order val="2"/>
          <c:tx>
            <c:strRef>
              <c:f>Phosphorus!$A$10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Phosphorus!$B$10:$G$10</c:f>
              <c:numCache>
                <c:formatCode>0.000</c:formatCode>
                <c:ptCount val="6"/>
                <c:pt idx="0">
                  <c:v>7.615842939540804</c:v>
                </c:pt>
                <c:pt idx="1">
                  <c:v>4.1534337070206044</c:v>
                </c:pt>
                <c:pt idx="2">
                  <c:v>3.8936251921834559</c:v>
                </c:pt>
                <c:pt idx="3">
                  <c:v>3.6974313864926973</c:v>
                </c:pt>
                <c:pt idx="4">
                  <c:v>3.7980363386848661</c:v>
                </c:pt>
                <c:pt idx="5">
                  <c:v>3.67957054923962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D-4999-92D1-E4DA94DC75C0}"/>
            </c:ext>
          </c:extLst>
        </c:ser>
        <c:ser>
          <c:idx val="3"/>
          <c:order val="3"/>
          <c:tx>
            <c:strRef>
              <c:f>Phosphorus!$A$11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Phosphorus!$B$11:$G$11</c:f>
              <c:numCache>
                <c:formatCode>0.000</c:formatCode>
                <c:ptCount val="6"/>
                <c:pt idx="0">
                  <c:v>13.545728594814632</c:v>
                </c:pt>
                <c:pt idx="1">
                  <c:v>6.9848711835411654</c:v>
                </c:pt>
                <c:pt idx="2">
                  <c:v>6.1209219552801812</c:v>
                </c:pt>
                <c:pt idx="3">
                  <c:v>6.067249032404967</c:v>
                </c:pt>
                <c:pt idx="4">
                  <c:v>5.9332306070175411</c:v>
                </c:pt>
                <c:pt idx="5">
                  <c:v>5.5826837481763327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D-4999-92D1-E4DA94DC75C0}"/>
            </c:ext>
          </c:extLst>
        </c:ser>
        <c:ser>
          <c:idx val="4"/>
          <c:order val="4"/>
          <c:tx>
            <c:strRef>
              <c:f>Phosphorus!$A$12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Phosphorus!$B$12:$G$12</c:f>
              <c:numCache>
                <c:formatCode>0.000</c:formatCode>
                <c:ptCount val="6"/>
                <c:pt idx="0">
                  <c:v>0.75659675261518056</c:v>
                </c:pt>
                <c:pt idx="1">
                  <c:v>0.63065998136672574</c:v>
                </c:pt>
                <c:pt idx="2">
                  <c:v>0.45099988879822461</c:v>
                </c:pt>
                <c:pt idx="3">
                  <c:v>0.44494968004995211</c:v>
                </c:pt>
                <c:pt idx="4">
                  <c:v>0.48229050163544335</c:v>
                </c:pt>
                <c:pt idx="5">
                  <c:v>0.43283400839168257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BD-4999-92D1-E4DA94DC75C0}"/>
            </c:ext>
          </c:extLst>
        </c:ser>
        <c:ser>
          <c:idx val="5"/>
          <c:order val="5"/>
          <c:tx>
            <c:strRef>
              <c:f>Phosphorus!$A$13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Phosphorus!$B$13:$G$13</c:f>
              <c:numCache>
                <c:formatCode>0.000</c:formatCode>
                <c:ptCount val="6"/>
                <c:pt idx="0">
                  <c:v>0.22015159383970301</c:v>
                </c:pt>
                <c:pt idx="1">
                  <c:v>0.13223822945328925</c:v>
                </c:pt>
                <c:pt idx="2">
                  <c:v>0.11686731665517293</c:v>
                </c:pt>
                <c:pt idx="3">
                  <c:v>0.12115447511808973</c:v>
                </c:pt>
                <c:pt idx="4">
                  <c:v>0.11439425852563918</c:v>
                </c:pt>
                <c:pt idx="5">
                  <c:v>0.1084462682164225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BD-4999-92D1-E4DA94DC75C0}"/>
            </c:ext>
          </c:extLst>
        </c:ser>
        <c:ser>
          <c:idx val="6"/>
          <c:order val="6"/>
          <c:tx>
            <c:strRef>
              <c:f>Phosphorus!$A$14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Phosphorus!$B$14:$G$14</c:f>
              <c:numCache>
                <c:formatCode>0.000</c:formatCode>
                <c:ptCount val="6"/>
                <c:pt idx="0">
                  <c:v>8.9543848766083373E-2</c:v>
                </c:pt>
                <c:pt idx="1">
                  <c:v>7.2040133680867743E-2</c:v>
                </c:pt>
                <c:pt idx="2">
                  <c:v>6.4543476322866722E-2</c:v>
                </c:pt>
                <c:pt idx="3">
                  <c:v>6.3495878438420181E-2</c:v>
                </c:pt>
                <c:pt idx="4">
                  <c:v>0.11555860149779101</c:v>
                </c:pt>
                <c:pt idx="5">
                  <c:v>0.13006475743676543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BD-4999-92D1-E4DA94DC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457096"/>
        <c:axId val="251457488"/>
      </c:barChart>
      <c:catAx>
        <c:axId val="25145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7488"/>
        <c:crosses val="autoZero"/>
        <c:auto val="1"/>
        <c:lblAlgn val="ctr"/>
        <c:lblOffset val="100"/>
        <c:noMultiLvlLbl val="0"/>
      </c:catAx>
      <c:valAx>
        <c:axId val="2514574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24193047626305"/>
          <c:y val="0.15954493635271799"/>
          <c:w val="0.27092901643270401"/>
          <c:h val="0.564105310675679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Source</a:t>
            </a:r>
            <a:r>
              <a:rPr lang="en-US" sz="1000" b="0" i="0" u="none" strike="noStrike" baseline="0"/>
              <a:t>*
(million pounds/year)</a:t>
            </a:r>
            <a:endParaRPr lang="en-US"/>
          </a:p>
        </c:rich>
      </c:tx>
      <c:layout>
        <c:manualLayout>
          <c:xMode val="edge"/>
          <c:yMode val="edge"/>
          <c:x val="0.15388247980630401"/>
          <c:y val="4.62962962962967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39580686938565E-2"/>
          <c:y val="0.1407869795641333"/>
          <c:w val="0.58564955543348296"/>
          <c:h val="0.64680238998709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Phosphorus!$A$18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Phosphorus!$B$18:$E$18</c:f>
              <c:numCache>
                <c:formatCode>0.000</c:formatCode>
                <c:ptCount val="4"/>
                <c:pt idx="0">
                  <c:v>7.6382759360341934</c:v>
                </c:pt>
                <c:pt idx="1">
                  <c:v>4.4673436990645881</c:v>
                </c:pt>
                <c:pt idx="2">
                  <c:v>4.2439398992055271</c:v>
                </c:pt>
                <c:pt idx="3">
                  <c:v>4.1600462591720824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B-4429-95FC-FE1F0629A057}"/>
            </c:ext>
          </c:extLst>
        </c:ser>
        <c:ser>
          <c:idx val="1"/>
          <c:order val="1"/>
          <c:tx>
            <c:strRef>
              <c:f>Phosphorus!$A$19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Phosphorus!$B$19:$E$19</c:f>
              <c:numCache>
                <c:formatCode>0.000</c:formatCode>
                <c:ptCount val="4"/>
                <c:pt idx="0">
                  <c:v>1.7912667761295531</c:v>
                </c:pt>
                <c:pt idx="1">
                  <c:v>2.5421707413133281</c:v>
                </c:pt>
                <c:pt idx="2">
                  <c:v>2.6060579582480186</c:v>
                </c:pt>
                <c:pt idx="3">
                  <c:v>2.6079201852140743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B-4429-95FC-FE1F0629A057}"/>
            </c:ext>
          </c:extLst>
        </c:ser>
        <c:ser>
          <c:idx val="2"/>
          <c:order val="2"/>
          <c:tx>
            <c:strRef>
              <c:f>Phosphorus!$A$20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Phosphorus!$B$20:$E$20</c:f>
              <c:numCache>
                <c:formatCode>0.000</c:formatCode>
                <c:ptCount val="4"/>
                <c:pt idx="0">
                  <c:v>12.931227257563313</c:v>
                </c:pt>
                <c:pt idx="1">
                  <c:v>4.1885332029631801</c:v>
                </c:pt>
                <c:pt idx="2">
                  <c:v>2.60812021213665</c:v>
                </c:pt>
                <c:pt idx="3">
                  <c:v>2.2592544981736222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B-4429-95FC-FE1F0629A057}"/>
            </c:ext>
          </c:extLst>
        </c:ser>
        <c:ser>
          <c:idx val="3"/>
          <c:order val="3"/>
          <c:tx>
            <c:strRef>
              <c:f>Phosphorus!$A$22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Phosphorus!$B$22:$E$22</c:f>
              <c:numCache>
                <c:formatCode>0.000</c:formatCode>
                <c:ptCount val="4"/>
                <c:pt idx="0">
                  <c:v>7.069976950256593</c:v>
                </c:pt>
                <c:pt idx="1">
                  <c:v>5.9727824737271131</c:v>
                </c:pt>
                <c:pt idx="2">
                  <c:v>5.7266284149423585</c:v>
                </c:pt>
                <c:pt idx="3">
                  <c:v>5.685818765019329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B-4429-95FC-FE1F0629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4552"/>
        <c:axId val="313214944"/>
      </c:barChart>
      <c:catAx>
        <c:axId val="31321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4944"/>
        <c:crosses val="autoZero"/>
        <c:auto val="1"/>
        <c:lblAlgn val="ctr"/>
        <c:lblOffset val="100"/>
        <c:noMultiLvlLbl val="0"/>
      </c:catAx>
      <c:valAx>
        <c:axId val="313214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00907444709701"/>
          <c:y val="0.18228382910469501"/>
          <c:w val="0.30848704958391698"/>
          <c:h val="0.558626421697288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Jurisdiction</a:t>
            </a:r>
            <a:r>
              <a:rPr lang="en-US" sz="1000" b="0" i="0" u="none" strike="noStrike" baseline="0"/>
              <a:t>*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</a:p>
        </c:rich>
      </c:tx>
      <c:layout>
        <c:manualLayout>
          <c:xMode val="edge"/>
          <c:yMode val="edge"/>
          <c:x val="0.13302253884931001"/>
          <c:y val="5.33765632237147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8723492896701"/>
          <c:y val="0.121665726363645"/>
          <c:w val="0.57264258634337895"/>
          <c:h val="0.60131233595800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Sediment!$A$7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Sediment!$B$7:$G$7</c:f>
              <c:numCache>
                <c:formatCode>#,##0</c:formatCode>
                <c:ptCount val="6"/>
                <c:pt idx="0">
                  <c:v>798.30698462706232</c:v>
                </c:pt>
                <c:pt idx="1">
                  <c:v>699.10358534676891</c:v>
                </c:pt>
                <c:pt idx="2">
                  <c:v>685.0347104993017</c:v>
                </c:pt>
                <c:pt idx="3">
                  <c:v>676.97991210151838</c:v>
                </c:pt>
                <c:pt idx="4">
                  <c:v>574.33447130860952</c:v>
                </c:pt>
                <c:pt idx="5">
                  <c:v>532.74476662922314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4-4A86-93F4-6220A4D06142}"/>
            </c:ext>
          </c:extLst>
        </c:ser>
        <c:ser>
          <c:idx val="1"/>
          <c:order val="1"/>
          <c:tx>
            <c:strRef>
              <c:f>Sediment!$A$8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Sediment!$B$8:$G$8</c:f>
              <c:numCache>
                <c:formatCode>#,##0</c:formatCode>
                <c:ptCount val="6"/>
                <c:pt idx="0">
                  <c:v>3638.8611020323424</c:v>
                </c:pt>
                <c:pt idx="1">
                  <c:v>3299.5307674288156</c:v>
                </c:pt>
                <c:pt idx="2">
                  <c:v>2899.7783573899114</c:v>
                </c:pt>
                <c:pt idx="3">
                  <c:v>2828.5656223146029</c:v>
                </c:pt>
                <c:pt idx="4">
                  <c:v>2445.9929979908438</c:v>
                </c:pt>
                <c:pt idx="5">
                  <c:v>2161.4804081781867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4-4A86-93F4-6220A4D06142}"/>
            </c:ext>
          </c:extLst>
        </c:ser>
        <c:ser>
          <c:idx val="2"/>
          <c:order val="2"/>
          <c:tx>
            <c:strRef>
              <c:f>Sediment!$A$9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Sediment!$B$9:$G$9</c:f>
              <c:numCache>
                <c:formatCode>#,##0</c:formatCode>
                <c:ptCount val="6"/>
                <c:pt idx="0">
                  <c:v>8327.3760565541415</c:v>
                </c:pt>
                <c:pt idx="1">
                  <c:v>7663.0491922035426</c:v>
                </c:pt>
                <c:pt idx="2">
                  <c:v>7693.1873480808372</c:v>
                </c:pt>
                <c:pt idx="3">
                  <c:v>7602.0481069990255</c:v>
                </c:pt>
                <c:pt idx="4">
                  <c:v>8172.9097531545131</c:v>
                </c:pt>
                <c:pt idx="5">
                  <c:v>8342.8632734715029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4-4A86-93F4-6220A4D06142}"/>
            </c:ext>
          </c:extLst>
        </c:ser>
        <c:ser>
          <c:idx val="3"/>
          <c:order val="3"/>
          <c:tx>
            <c:strRef>
              <c:f>Sediment!$A$10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Sediment!$B$10:$G$10</c:f>
              <c:numCache>
                <c:formatCode>#,##0</c:formatCode>
                <c:ptCount val="6"/>
                <c:pt idx="0">
                  <c:v>6761.7935584584147</c:v>
                </c:pt>
                <c:pt idx="1">
                  <c:v>6556.9346923998446</c:v>
                </c:pt>
                <c:pt idx="2">
                  <c:v>6399.0613854769781</c:v>
                </c:pt>
                <c:pt idx="3">
                  <c:v>6407.4219964061067</c:v>
                </c:pt>
                <c:pt idx="4">
                  <c:v>6793.5298306799123</c:v>
                </c:pt>
                <c:pt idx="5">
                  <c:v>6872.3948767732691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4-4A86-93F4-6220A4D06142}"/>
            </c:ext>
          </c:extLst>
        </c:ser>
        <c:ser>
          <c:idx val="4"/>
          <c:order val="4"/>
          <c:tx>
            <c:strRef>
              <c:f>Sediment!$A$11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Sediment!$B$11:$G$11</c:f>
              <c:numCache>
                <c:formatCode>#,##0</c:formatCode>
                <c:ptCount val="6"/>
                <c:pt idx="0">
                  <c:v>733.45451272040862</c:v>
                </c:pt>
                <c:pt idx="1">
                  <c:v>597.86579781438161</c:v>
                </c:pt>
                <c:pt idx="2">
                  <c:v>564.73521715024674</c:v>
                </c:pt>
                <c:pt idx="3">
                  <c:v>559.14633297546607</c:v>
                </c:pt>
                <c:pt idx="4">
                  <c:v>606.13489830163371</c:v>
                </c:pt>
                <c:pt idx="5">
                  <c:v>608.89126513071778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4-4A86-93F4-6220A4D06142}"/>
            </c:ext>
          </c:extLst>
        </c:ser>
        <c:ser>
          <c:idx val="5"/>
          <c:order val="5"/>
          <c:tx>
            <c:strRef>
              <c:f>Sediment!$A$12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Sediment!$B$12:$G$12</c:f>
              <c:numCache>
                <c:formatCode>#,##0</c:formatCode>
                <c:ptCount val="6"/>
                <c:pt idx="0">
                  <c:v>62.914259593306959</c:v>
                </c:pt>
                <c:pt idx="1">
                  <c:v>50.316431139664545</c:v>
                </c:pt>
                <c:pt idx="2">
                  <c:v>31.451092727840724</c:v>
                </c:pt>
                <c:pt idx="3">
                  <c:v>32.174946147077499</c:v>
                </c:pt>
                <c:pt idx="4">
                  <c:v>32.612465729226308</c:v>
                </c:pt>
                <c:pt idx="5">
                  <c:v>26.711143925746899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4-4A86-93F4-6220A4D06142}"/>
            </c:ext>
          </c:extLst>
        </c:ser>
        <c:ser>
          <c:idx val="6"/>
          <c:order val="6"/>
          <c:tx>
            <c:strRef>
              <c:f>Sediment!$A$13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>
                  <c:v>2020</c:v>
                </c:pt>
                <c:pt idx="4">
                  <c:v>2020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Sediment!$B$13:$G$13</c:f>
              <c:numCache>
                <c:formatCode>#,##0</c:formatCode>
                <c:ptCount val="6"/>
                <c:pt idx="0">
                  <c:v>43.229172485790045</c:v>
                </c:pt>
                <c:pt idx="1">
                  <c:v>43.956025548800397</c:v>
                </c:pt>
                <c:pt idx="2">
                  <c:v>36.518352181916477</c:v>
                </c:pt>
                <c:pt idx="3">
                  <c:v>35.80737500796706</c:v>
                </c:pt>
                <c:pt idx="4">
                  <c:v>42.443891533537403</c:v>
                </c:pt>
                <c:pt idx="5">
                  <c:v>41.939846861783074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44-4A86-93F4-6220A4D0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5728"/>
        <c:axId val="313216120"/>
      </c:barChart>
      <c:catAx>
        <c:axId val="31321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6120"/>
        <c:crosses val="autoZero"/>
        <c:auto val="1"/>
        <c:lblAlgn val="ctr"/>
        <c:lblOffset val="100"/>
        <c:noMultiLvlLbl val="0"/>
      </c:catAx>
      <c:valAx>
        <c:axId val="313216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87596380839703"/>
          <c:y val="0.136364090345649"/>
          <c:w val="0.25781284421728501"/>
          <c:h val="0.565910974934442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Source</a:t>
            </a:r>
            <a:r>
              <a:rPr lang="en-US" sz="1000" b="0" i="0" u="none" strike="noStrike" baseline="0"/>
              <a:t>*        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  <a:endParaRPr lang="en-US"/>
          </a:p>
        </c:rich>
      </c:tx>
      <c:layout>
        <c:manualLayout>
          <c:xMode val="edge"/>
          <c:yMode val="edge"/>
          <c:x val="0.17388222305545101"/>
          <c:y val="1.3888888888888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94429862934"/>
          <c:y val="0.15004629629629801"/>
          <c:w val="0.54172645798878061"/>
          <c:h val="0.63805013414748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Sediment!$A$17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Sediment!$B$17:$E$17</c:f>
              <c:numCache>
                <c:formatCode>#,##0</c:formatCode>
                <c:ptCount val="4"/>
                <c:pt idx="0">
                  <c:v>2977.8356939608539</c:v>
                </c:pt>
                <c:pt idx="1">
                  <c:v>2007.2697069461369</c:v>
                </c:pt>
                <c:pt idx="2">
                  <c:v>1681.205630021045</c:v>
                </c:pt>
                <c:pt idx="3">
                  <c:v>1627.2260357102889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549-9B82-50BF0CA08333}"/>
            </c:ext>
          </c:extLst>
        </c:ser>
        <c:ser>
          <c:idx val="1"/>
          <c:order val="1"/>
          <c:tx>
            <c:strRef>
              <c:f>Sediment!$A$18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Sediment!$B$18:$E$18</c:f>
              <c:numCache>
                <c:formatCode>#,##0</c:formatCode>
                <c:ptCount val="4"/>
                <c:pt idx="0">
                  <c:v>1382.731805885832</c:v>
                </c:pt>
                <c:pt idx="1">
                  <c:v>1683.1836947929319</c:v>
                </c:pt>
                <c:pt idx="2">
                  <c:v>1724.7093941440007</c:v>
                </c:pt>
                <c:pt idx="3">
                  <c:v>1700.2643600477679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D-4549-9B82-50BF0CA08333}"/>
            </c:ext>
          </c:extLst>
        </c:ser>
        <c:ser>
          <c:idx val="2"/>
          <c:order val="2"/>
          <c:tx>
            <c:strRef>
              <c:f>Sediment!$A$19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Sediment!$B$19:$E$19</c:f>
              <c:numCache>
                <c:formatCode>#,##0</c:formatCode>
                <c:ptCount val="4"/>
                <c:pt idx="0">
                  <c:v>125.81076456112369</c:v>
                </c:pt>
                <c:pt idx="1">
                  <c:v>60.486708048999574</c:v>
                </c:pt>
                <c:pt idx="2">
                  <c:v>47.65332507838361</c:v>
                </c:pt>
                <c:pt idx="3">
                  <c:v>43.367735381884877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D-4549-9B82-50BF0CA08333}"/>
            </c:ext>
          </c:extLst>
        </c:ser>
        <c:ser>
          <c:idx val="3"/>
          <c:order val="3"/>
          <c:tx>
            <c:strRef>
              <c:f>Sediment!$A$20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>
                  <c:v>2019</c:v>
                </c:pt>
                <c:pt idx="3" formatCode="0">
                  <c:v>2020</c:v>
                </c:pt>
              </c:numCache>
            </c:numRef>
          </c:cat>
          <c:val>
            <c:numRef>
              <c:f>Sediment!$B$20:$E$20</c:f>
              <c:numCache>
                <c:formatCode>#,##0</c:formatCode>
                <c:ptCount val="4"/>
                <c:pt idx="0">
                  <c:v>15879.557382063658</c:v>
                </c:pt>
                <c:pt idx="1">
                  <c:v>15159.81638209375</c:v>
                </c:pt>
                <c:pt idx="2">
                  <c:v>14856.198114263601</c:v>
                </c:pt>
                <c:pt idx="3">
                  <c:v>14771.286160811824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D-4549-9B82-50BF0CA08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6904"/>
        <c:axId val="313217296"/>
      </c:barChart>
      <c:catAx>
        <c:axId val="313216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7296"/>
        <c:crosses val="autoZero"/>
        <c:auto val="1"/>
        <c:lblAlgn val="ctr"/>
        <c:lblOffset val="100"/>
        <c:noMultiLvlLbl val="0"/>
      </c:catAx>
      <c:valAx>
        <c:axId val="313217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6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59130108736397"/>
          <c:y val="0.223950495771364"/>
          <c:w val="0.21124559224828338"/>
          <c:h val="0.558626421697288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37743197120123001"/>
          <c:y val="0.131553229436824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0466926069999"/>
          <c:y val="0.21068279784112801"/>
          <c:w val="0.68482490272373597"/>
          <c:h val="0.557864309776506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A1-490A-A56D-8B909F42C651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A1-490A-A56D-8B909F42C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2020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Summary'!$B$8:$F$8</c:f>
              <c:numCache>
                <c:formatCode>0.00</c:formatCode>
                <c:ptCount val="5"/>
                <c:pt idx="0">
                  <c:v>370.13475843332134</c:v>
                </c:pt>
                <c:pt idx="1">
                  <c:v>297.80127272992883</c:v>
                </c:pt>
                <c:pt idx="2">
                  <c:v>258.91491438673461</c:v>
                </c:pt>
                <c:pt idx="3">
                  <c:v>235.60810632623958</c:v>
                </c:pt>
                <c:pt idx="4">
                  <c:v>214.87705085834315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C-42D1-83AC-3AA0AFC1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5616"/>
        <c:axId val="313106008"/>
      </c:barChart>
      <c:catAx>
        <c:axId val="31310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6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561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</a:t>
            </a:r>
          </a:p>
        </c:rich>
      </c:tx>
      <c:layout>
        <c:manualLayout>
          <c:xMode val="edge"/>
          <c:yMode val="edge"/>
          <c:x val="0.34782648790523202"/>
          <c:y val="0.1341222879684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1957355401999"/>
          <c:y val="0.21597633136094799"/>
          <c:w val="0.69170093970197399"/>
          <c:h val="0.55621301775147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D0-4289-A639-811EA16CCFB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D0-4289-A639-811EA16CCF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2020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Summary'!$B$9:$F$9</c:f>
              <c:numCache>
                <c:formatCode>0.000</c:formatCode>
                <c:ptCount val="5"/>
                <c:pt idx="0">
                  <c:v>29.432320991120143</c:v>
                </c:pt>
                <c:pt idx="1">
                  <c:v>17.172932165991199</c:v>
                </c:pt>
                <c:pt idx="2">
                  <c:v>14.717291932891158</c:v>
                </c:pt>
                <c:pt idx="3">
                  <c:v>14.278502419771113</c:v>
                </c:pt>
                <c:pt idx="4">
                  <c:v>13.313692504364418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9-4BFE-9025-2F0AF837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6792"/>
        <c:axId val="313107184"/>
      </c:barChart>
      <c:catAx>
        <c:axId val="31310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7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Sediment</a:t>
            </a:r>
          </a:p>
        </c:rich>
      </c:tx>
      <c:layout>
        <c:manualLayout>
          <c:xMode val="edge"/>
          <c:yMode val="edge"/>
          <c:x val="0.36758987695345802"/>
          <c:y val="0.12721879644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2368631825601"/>
          <c:y val="0.213017751479292"/>
          <c:w val="0.62450713413092496"/>
          <c:h val="0.55621301775147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4C-43C1-9440-35E7E8EB5578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C-43C1-9440-35E7E8EB55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2020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Summary'!$B$10:$F$10</c:f>
              <c:numCache>
                <c:formatCode>#,##0</c:formatCode>
                <c:ptCount val="5"/>
                <c:pt idx="0">
                  <c:v>20365.935646471466</c:v>
                </c:pt>
                <c:pt idx="1">
                  <c:v>18910.756491881817</c:v>
                </c:pt>
                <c:pt idx="2">
                  <c:v>18142.144291951769</c:v>
                </c:pt>
                <c:pt idx="3">
                  <c:v>18667.958308698278</c:v>
                </c:pt>
                <c:pt idx="4">
                  <c:v>18587.025580970432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D-4B31-8EDC-70239B71C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7968"/>
        <c:axId val="313108360"/>
      </c:barChart>
      <c:catAx>
        <c:axId val="3131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8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8360"/>
        <c:scaling>
          <c:orientation val="minMax"/>
          <c:max val="2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36</xdr:row>
      <xdr:rowOff>30480</xdr:rowOff>
    </xdr:from>
    <xdr:to>
      <xdr:col>7</xdr:col>
      <xdr:colOff>121920</xdr:colOff>
      <xdr:row>37</xdr:row>
      <xdr:rowOff>68580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391EC5E4-1032-4B3D-9761-F4FEC3BD009E}"/>
            </a:ext>
          </a:extLst>
        </xdr:cNvPr>
        <xdr:cNvSpPr txBox="1">
          <a:spLocks noChangeArrowheads="1"/>
        </xdr:cNvSpPr>
      </xdr:nvSpPr>
      <xdr:spPr bwMode="auto">
        <a:xfrm>
          <a:off x="8189595" y="58597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29</xdr:row>
      <xdr:rowOff>7619</xdr:rowOff>
    </xdr:from>
    <xdr:to>
      <xdr:col>19</xdr:col>
      <xdr:colOff>260350</xdr:colOff>
      <xdr:row>49</xdr:row>
      <xdr:rowOff>73024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C678D4F-AA0D-4A6C-A438-546F85D28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207645</xdr:colOff>
      <xdr:row>6</xdr:row>
      <xdr:rowOff>150495</xdr:rowOff>
    </xdr:from>
    <xdr:to>
      <xdr:col>16</xdr:col>
      <xdr:colOff>504825</xdr:colOff>
      <xdr:row>27</xdr:row>
      <xdr:rowOff>160020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916EB668-2EEF-411D-BFC3-5E02B098E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91440</xdr:rowOff>
    </xdr:from>
    <xdr:to>
      <xdr:col>4</xdr:col>
      <xdr:colOff>9526</xdr:colOff>
      <xdr:row>32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3811</xdr:colOff>
      <xdr:row>12</xdr:row>
      <xdr:rowOff>108585</xdr:rowOff>
    </xdr:from>
    <xdr:to>
      <xdr:col>9</xdr:col>
      <xdr:colOff>9526</xdr:colOff>
      <xdr:row>32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15</xdr:row>
      <xdr:rowOff>30480</xdr:rowOff>
    </xdr:from>
    <xdr:to>
      <xdr:col>9</xdr:col>
      <xdr:colOff>76200</xdr:colOff>
      <xdr:row>16</xdr:row>
      <xdr:rowOff>68580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153275" y="32689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97155</xdr:rowOff>
    </xdr:from>
    <xdr:to>
      <xdr:col>13</xdr:col>
      <xdr:colOff>676275</xdr:colOff>
      <xdr:row>32</xdr:row>
      <xdr:rowOff>20955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70485</xdr:colOff>
      <xdr:row>31</xdr:row>
      <xdr:rowOff>1</xdr:rowOff>
    </xdr:from>
    <xdr:to>
      <xdr:col>15</xdr:col>
      <xdr:colOff>489585</xdr:colOff>
      <xdr:row>34</xdr:row>
      <xdr:rowOff>9526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0485" y="5829301"/>
          <a:ext cx="10477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*Loads simulated using CAST19 version of Watershed Model and wastewater discharge data reported by the Bay jurisdictions.  Loads include atmospheric deposition of nitrogen to tidal waters . Planning targets represent level of effort necessary to meet the TMDL.  For more information visit www.chesapeakebay.net or www.epa.gov/ChesapeakeBayTMDL.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0.02003</cdr:x>
      <cdr:y>0.00535</cdr:y>
    </cdr:from>
    <cdr:to>
      <cdr:x>0.96959</cdr:x>
      <cdr:y>0.1485</cdr:y>
    </cdr:to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" y="17224"/>
          <a:ext cx="2676525" cy="465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Simulated Pollution Loads Delivered </a:t>
          </a:r>
        </a:p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 the Bay (million pounds/year)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0.05281</cdr:x>
      <cdr:y>0.89979</cdr:y>
    </cdr:from>
    <cdr:to>
      <cdr:x>0.94375</cdr:x>
      <cdr:y>0.99976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2466974"/>
          <a:ext cx="4057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0.88037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33675"/>
          <a:ext cx="528637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0.90981</cdr:y>
    </cdr:from>
    <cdr:to>
      <cdr:x>1</cdr:x>
      <cdr:y>0.99465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48000"/>
          <a:ext cx="5248275" cy="361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</xdr:colOff>
      <xdr:row>5</xdr:row>
      <xdr:rowOff>121920</xdr:rowOff>
    </xdr:from>
    <xdr:to>
      <xdr:col>15</xdr:col>
      <xdr:colOff>219075</xdr:colOff>
      <xdr:row>22</xdr:row>
      <xdr:rowOff>95250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165100</xdr:colOff>
      <xdr:row>23</xdr:row>
      <xdr:rowOff>55245</xdr:rowOff>
    </xdr:from>
    <xdr:to>
      <xdr:col>15</xdr:col>
      <xdr:colOff>482600</xdr:colOff>
      <xdr:row>41</xdr:row>
      <xdr:rowOff>73025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0.89613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371751"/>
          <a:ext cx="4924425" cy="276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0.85634</cdr:y>
    </cdr:from>
    <cdr:to>
      <cdr:x>1</cdr:x>
      <cdr:y>0.9551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1" y="2435021"/>
          <a:ext cx="6037614" cy="280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184784</xdr:colOff>
      <xdr:row>3</xdr:row>
      <xdr:rowOff>156210</xdr:rowOff>
    </xdr:from>
    <xdr:to>
      <xdr:col>16</xdr:col>
      <xdr:colOff>285749</xdr:colOff>
      <xdr:row>23</xdr:row>
      <xdr:rowOff>156210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BDC8A173-CB16-44B8-909E-D739C28FF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187959</xdr:colOff>
      <xdr:row>25</xdr:row>
      <xdr:rowOff>5079</xdr:rowOff>
    </xdr:from>
    <xdr:to>
      <xdr:col>15</xdr:col>
      <xdr:colOff>444500</xdr:colOff>
      <xdr:row>44</xdr:row>
      <xdr:rowOff>111125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C09D99B1-3FB4-43B1-AA5C-6EC1FA462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0.93871</cdr:y>
    </cdr:from>
    <cdr:to>
      <cdr:x>1</cdr:x>
      <cdr:y>0.99622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71750"/>
          <a:ext cx="4800600" cy="16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0.00049</cdr:x>
      <cdr:y>0.90331</cdr:y>
    </cdr:from>
    <cdr:to>
      <cdr:x>1</cdr:x>
      <cdr:y>0.99118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18300"/>
          <a:ext cx="4800600" cy="291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0.00049</cdr:x>
      <cdr:y>0.86199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2" y="2696846"/>
          <a:ext cx="6612824" cy="429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0.1.48\Users\My%20Documents\BMP_Effectiveness-Cost\BMP_Effectiveness-Cost\Coseg_TSB_Effectiveness\Sent%20120304_Cost%20Estimates%20All%20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BMP_Effectiveness-Cost\BMP_Effectiveness-Cost\Coseg_TSB_Effectiveness\Sent%20120304_Cost%20Estimates%20All%20St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0.1.48\Users\Users\jsweeney\AppData\Roaming\Microsoft\Excel\My_Documents\Tributary_Strategies\State-Strategies\NY\s30nysm03\NY_Stra2U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sweeney\AppData\Roaming\Microsoft\Excel\My_Documents\Tributary_Strategies\State-Strategies\NY\s30nysm03\NY_Stra2U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Assembl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aft Breakout of Costs"/>
      <sheetName val="Available Funding"/>
      <sheetName val="Septic Denite on new vs retro"/>
      <sheetName val="Pivot Main"/>
      <sheetName val="Cost Assembly"/>
      <sheetName val="DE"/>
      <sheetName val="DC"/>
      <sheetName val="MD"/>
      <sheetName val="NY"/>
      <sheetName val="PA"/>
      <sheetName val="VA TS3"/>
      <sheetName val="VA"/>
      <sheetName val="WV"/>
      <sheetName val="CBP unit costs"/>
      <sheetName val="DE acre calculation"/>
      <sheetName val="Practice Index"/>
      <sheetName val="WR (work-up)"/>
      <sheetName val="Draft_Breakout_of_Costs"/>
      <sheetName val="Available_Funding"/>
      <sheetName val="Septic_Denite_on_new_vs_retro"/>
      <sheetName val="Pivot_Main"/>
      <sheetName val="Cost_Assembly"/>
      <sheetName val="VA_TS3"/>
      <sheetName val="CBP_unit_costs"/>
      <sheetName val="DE_acre_calculation"/>
      <sheetName val="Practice_Index"/>
      <sheetName val="WR_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P unit co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opLeftCell="E5" zoomScaleNormal="100" workbookViewId="0">
      <selection activeCell="F20" sqref="F20"/>
    </sheetView>
  </sheetViews>
  <sheetFormatPr defaultColWidth="8.81640625" defaultRowHeight="12.5" x14ac:dyDescent="0.25"/>
  <cols>
    <col min="1" max="1" width="42.1796875" customWidth="1"/>
    <col min="2" max="2" width="11.453125" bestFit="1" customWidth="1"/>
    <col min="3" max="3" width="13.26953125" customWidth="1"/>
    <col min="4" max="4" width="13.81640625" bestFit="1" customWidth="1"/>
    <col min="5" max="5" width="18.7265625" bestFit="1" customWidth="1"/>
    <col min="6" max="6" width="20.453125" bestFit="1" customWidth="1"/>
    <col min="7" max="7" width="23.453125" customWidth="1"/>
    <col min="10" max="10" width="33.453125" customWidth="1"/>
    <col min="11" max="11" width="6.453125" customWidth="1"/>
    <col min="12" max="12" width="5.81640625" customWidth="1"/>
  </cols>
  <sheetData>
    <row r="1" spans="1:7" s="8" customFormat="1" x14ac:dyDescent="0.25">
      <c r="A1" s="37" t="s">
        <v>80</v>
      </c>
      <c r="B1" s="16"/>
      <c r="C1" s="16"/>
      <c r="D1" s="16"/>
      <c r="E1" s="16"/>
      <c r="F1" s="16"/>
      <c r="G1" s="16"/>
    </row>
    <row r="2" spans="1:7" s="8" customFormat="1" x14ac:dyDescent="0.25">
      <c r="A2" s="16" t="s">
        <v>70</v>
      </c>
      <c r="B2" s="16"/>
      <c r="C2" s="16"/>
      <c r="D2" s="16"/>
      <c r="E2" s="16"/>
      <c r="F2" s="16"/>
      <c r="G2" s="16"/>
    </row>
    <row r="3" spans="1:7" s="8" customFormat="1" x14ac:dyDescent="0.25">
      <c r="A3" s="16" t="s">
        <v>81</v>
      </c>
      <c r="B3" s="16"/>
      <c r="C3" s="16"/>
      <c r="D3" s="16"/>
      <c r="E3" s="16"/>
      <c r="F3" s="16"/>
      <c r="G3" s="16"/>
    </row>
    <row r="4" spans="1:7" s="8" customFormat="1" x14ac:dyDescent="0.25">
      <c r="A4" s="16" t="s">
        <v>0</v>
      </c>
      <c r="B4" s="16"/>
      <c r="C4" s="16"/>
      <c r="D4" s="16"/>
      <c r="E4" s="16"/>
      <c r="F4" s="16"/>
      <c r="G4" s="16"/>
    </row>
    <row r="5" spans="1:7" s="8" customFormat="1" x14ac:dyDescent="0.25">
      <c r="A5" s="16" t="s">
        <v>82</v>
      </c>
      <c r="B5" s="16"/>
      <c r="C5" s="16"/>
      <c r="D5" s="16"/>
      <c r="E5" s="16"/>
      <c r="F5" s="16"/>
      <c r="G5" s="16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3" t="s">
        <v>1</v>
      </c>
      <c r="C7" s="3" t="s">
        <v>1</v>
      </c>
      <c r="D7" s="21" t="s">
        <v>1</v>
      </c>
      <c r="E7" s="21" t="s">
        <v>1</v>
      </c>
      <c r="F7" s="3" t="s">
        <v>1</v>
      </c>
      <c r="G7" s="3" t="s">
        <v>1</v>
      </c>
    </row>
    <row r="8" spans="1:7" s="1" customFormat="1" ht="13" x14ac:dyDescent="0.3">
      <c r="A8" s="13" t="s">
        <v>2</v>
      </c>
      <c r="B8" s="5">
        <v>1985</v>
      </c>
      <c r="C8" s="5">
        <v>2009</v>
      </c>
      <c r="D8" s="22">
        <v>2019</v>
      </c>
      <c r="E8" s="5">
        <v>2020</v>
      </c>
      <c r="F8" s="22" t="s">
        <v>73</v>
      </c>
      <c r="G8" s="22" t="s">
        <v>3</v>
      </c>
    </row>
    <row r="9" spans="1:7" s="23" customFormat="1" x14ac:dyDescent="0.25">
      <c r="A9" s="23" t="s">
        <v>4</v>
      </c>
      <c r="B9" s="15">
        <v>18.635715253024621</v>
      </c>
      <c r="C9" s="15">
        <v>14.421031817628755</v>
      </c>
      <c r="D9" s="15">
        <v>13.866647900621313</v>
      </c>
      <c r="E9" s="15">
        <v>13.240600490814213</v>
      </c>
      <c r="F9" s="15">
        <v>12.452730648760465</v>
      </c>
      <c r="G9" s="15">
        <v>11.7966302591377</v>
      </c>
    </row>
    <row r="10" spans="1:7" s="23" customFormat="1" x14ac:dyDescent="0.25">
      <c r="A10" s="23" t="s">
        <v>5</v>
      </c>
      <c r="B10" s="15">
        <v>122.22771710232632</v>
      </c>
      <c r="C10" s="15">
        <v>113.2253793899504</v>
      </c>
      <c r="D10" s="15">
        <v>110.40685063878996</v>
      </c>
      <c r="E10" s="15">
        <v>105.99259433155761</v>
      </c>
      <c r="F10" s="15">
        <v>83.424831501288267</v>
      </c>
      <c r="G10" s="15">
        <v>73.491315538400869</v>
      </c>
    </row>
    <row r="11" spans="1:7" s="23" customFormat="1" x14ac:dyDescent="0.25">
      <c r="A11" s="23" t="s">
        <v>6</v>
      </c>
      <c r="B11" s="15">
        <v>85.332540904085505</v>
      </c>
      <c r="C11" s="15">
        <v>57.608462171010395</v>
      </c>
      <c r="D11" s="15">
        <v>52.019370885373341</v>
      </c>
      <c r="E11" s="15">
        <v>47.960139979416383</v>
      </c>
      <c r="F11" s="15">
        <v>48.776109915845034</v>
      </c>
      <c r="G11" s="15">
        <v>45.831992497456589</v>
      </c>
    </row>
    <row r="12" spans="1:7" s="23" customFormat="1" x14ac:dyDescent="0.25">
      <c r="A12" s="23" t="s">
        <v>7</v>
      </c>
      <c r="B12" s="15">
        <v>84.337750885207626</v>
      </c>
      <c r="C12" s="15">
        <v>67.910065089393711</v>
      </c>
      <c r="D12" s="15">
        <v>58.348283908602582</v>
      </c>
      <c r="E12" s="15">
        <v>58.000923661935076</v>
      </c>
      <c r="F12" s="15">
        <v>56.692911600041406</v>
      </c>
      <c r="G12" s="15">
        <v>52.953860436923975</v>
      </c>
    </row>
    <row r="13" spans="1:7" s="23" customFormat="1" x14ac:dyDescent="0.25">
      <c r="A13" s="23" t="s">
        <v>8</v>
      </c>
      <c r="B13" s="15">
        <v>8.700142119659608</v>
      </c>
      <c r="C13" s="15">
        <v>8.0355458575587679</v>
      </c>
      <c r="D13" s="15">
        <v>8.0739036060442988</v>
      </c>
      <c r="E13" s="15">
        <v>7.9584486507025245</v>
      </c>
      <c r="F13" s="15">
        <v>8.1794740226151799</v>
      </c>
      <c r="G13" s="15">
        <v>8.2274500776339838</v>
      </c>
    </row>
    <row r="14" spans="1:7" s="23" customFormat="1" x14ac:dyDescent="0.25">
      <c r="A14" s="23" t="s">
        <v>9</v>
      </c>
      <c r="B14" s="15">
        <v>7.0001184681071154</v>
      </c>
      <c r="C14" s="15">
        <v>6.8505592678462106</v>
      </c>
      <c r="D14" s="15">
        <v>6.7039967175225028</v>
      </c>
      <c r="E14" s="15">
        <v>6.9010729010521095</v>
      </c>
      <c r="F14" s="15">
        <v>5.1252963727313077</v>
      </c>
      <c r="G14" s="15">
        <v>4.5502087410263394</v>
      </c>
    </row>
    <row r="15" spans="1:7" s="23" customFormat="1" x14ac:dyDescent="0.25">
      <c r="A15" s="23" t="s">
        <v>10</v>
      </c>
      <c r="B15" s="15">
        <v>6.4794184796462782</v>
      </c>
      <c r="C15" s="15">
        <v>2.762407816811181</v>
      </c>
      <c r="D15" s="15">
        <v>2.0559186425864295</v>
      </c>
      <c r="E15" s="15">
        <v>1.4165476754074653</v>
      </c>
      <c r="F15" s="15">
        <v>2.5091548552425684</v>
      </c>
      <c r="G15" s="15">
        <v>2.4247372013863644</v>
      </c>
    </row>
    <row r="16" spans="1:7" s="23" customFormat="1" x14ac:dyDescent="0.25">
      <c r="A16" s="23" t="s">
        <v>11</v>
      </c>
      <c r="B16" s="15">
        <v>15.900637326453984</v>
      </c>
      <c r="C16" s="15">
        <v>7.1835919141905311</v>
      </c>
      <c r="D16" s="15">
        <v>1.0340286844784319</v>
      </c>
      <c r="E16" s="15">
        <v>1.1040533847632408</v>
      </c>
      <c r="F16" s="15">
        <v>1.7958979785476328</v>
      </c>
      <c r="G16" s="15">
        <v>0</v>
      </c>
    </row>
    <row r="17" spans="1:13" s="8" customFormat="1" x14ac:dyDescent="0.25">
      <c r="A17" s="23" t="s">
        <v>98</v>
      </c>
      <c r="B17" s="15">
        <v>21.5207178948103</v>
      </c>
      <c r="C17" s="15">
        <v>19.804229405538901</v>
      </c>
      <c r="D17" s="15">
        <v>16.488211473</v>
      </c>
      <c r="E17" s="15">
        <v>16.340533311086002</v>
      </c>
      <c r="F17" s="15">
        <v>16.6516994311677</v>
      </c>
      <c r="G17" s="15">
        <v>15.6008561063773</v>
      </c>
    </row>
    <row r="18" spans="1:13" s="5" customFormat="1" ht="13" x14ac:dyDescent="0.3">
      <c r="A18" s="5" t="s">
        <v>12</v>
      </c>
      <c r="B18" s="216">
        <f>SUM(B9:B17)</f>
        <v>370.13475843332134</v>
      </c>
      <c r="C18" s="216">
        <f t="shared" ref="C18:F18" si="0">SUM(C9:C17)</f>
        <v>297.80127272992883</v>
      </c>
      <c r="D18" s="216">
        <f t="shared" si="0"/>
        <v>268.99721245701886</v>
      </c>
      <c r="E18" s="216">
        <f t="shared" si="0"/>
        <v>258.91491438673461</v>
      </c>
      <c r="F18" s="216">
        <f t="shared" si="0"/>
        <v>235.60810632623958</v>
      </c>
      <c r="G18" s="216">
        <f>SUM(G9:G17)</f>
        <v>214.87705085834315</v>
      </c>
    </row>
    <row r="19" spans="1:13" s="88" customFormat="1" ht="13" x14ac:dyDescent="0.3">
      <c r="A19" s="87" t="s">
        <v>13</v>
      </c>
      <c r="B19" s="217">
        <f>SUM(B9:B15)</f>
        <v>332.71340321205707</v>
      </c>
      <c r="C19" s="217">
        <f t="shared" ref="C19" si="1">SUM(C9:C15)</f>
        <v>270.81345141019943</v>
      </c>
      <c r="D19" s="217">
        <f>SUM(D9:D15)</f>
        <v>251.47497229954041</v>
      </c>
      <c r="E19" s="217">
        <f>SUM(E9:E15)</f>
        <v>241.4703276908854</v>
      </c>
      <c r="F19" s="217">
        <f>SUM(F9:F15)</f>
        <v>217.16050891652424</v>
      </c>
      <c r="G19" s="217">
        <f>SUM(G9:G15)</f>
        <v>199.27619475196585</v>
      </c>
    </row>
    <row r="20" spans="1:13" x14ac:dyDescent="0.25">
      <c r="A20" s="23"/>
      <c r="B20" s="11"/>
      <c r="C20" s="11"/>
      <c r="D20" s="11"/>
      <c r="E20" s="11"/>
      <c r="M20" s="4"/>
    </row>
    <row r="21" spans="1:13" ht="13" x14ac:dyDescent="0.3">
      <c r="A21" s="6" t="s">
        <v>14</v>
      </c>
      <c r="B21" s="5">
        <v>1985</v>
      </c>
      <c r="C21" s="5">
        <v>2009</v>
      </c>
      <c r="D21" s="22">
        <v>2019</v>
      </c>
      <c r="E21" s="149">
        <v>2020</v>
      </c>
      <c r="F21" s="104"/>
      <c r="J21" s="6"/>
    </row>
    <row r="22" spans="1:13" s="23" customFormat="1" x14ac:dyDescent="0.25">
      <c r="A22" s="23" t="s">
        <v>15</v>
      </c>
      <c r="B22" s="15">
        <v>156.82904576376146</v>
      </c>
      <c r="C22" s="15">
        <v>123.02225285226206</v>
      </c>
      <c r="D22" s="15">
        <v>122.604171997457</v>
      </c>
      <c r="E22" s="15">
        <v>119.10631673841367</v>
      </c>
      <c r="F22" s="114"/>
      <c r="K22" s="12"/>
      <c r="L22" s="12"/>
      <c r="M22" s="12"/>
    </row>
    <row r="23" spans="1:13" s="23" customFormat="1" x14ac:dyDescent="0.25">
      <c r="A23" s="23" t="s">
        <v>16</v>
      </c>
      <c r="B23" s="15">
        <v>27.382974585992137</v>
      </c>
      <c r="C23" s="15">
        <v>37.951601639518842</v>
      </c>
      <c r="D23" s="15">
        <v>39.78263638231563</v>
      </c>
      <c r="E23" s="15">
        <v>39.874056663131661</v>
      </c>
      <c r="F23" s="114"/>
      <c r="G23" s="15"/>
      <c r="K23" s="12"/>
      <c r="L23" s="12"/>
      <c r="M23" s="12"/>
    </row>
    <row r="24" spans="1:13" s="23" customFormat="1" x14ac:dyDescent="0.25">
      <c r="A24" s="23" t="s">
        <v>17</v>
      </c>
      <c r="B24" s="15">
        <v>94.543078133933079</v>
      </c>
      <c r="C24" s="15">
        <v>56.086524023698082</v>
      </c>
      <c r="D24" s="15">
        <v>35.366410301348047</v>
      </c>
      <c r="E24" s="15">
        <v>29.095887867702253</v>
      </c>
      <c r="F24" s="114"/>
      <c r="K24" s="12"/>
      <c r="L24" s="12"/>
      <c r="M24" s="12"/>
    </row>
    <row r="25" spans="1:13" s="23" customFormat="1" x14ac:dyDescent="0.25">
      <c r="A25" s="23" t="s">
        <v>18</v>
      </c>
      <c r="B25" s="15">
        <v>5.451333153521424</v>
      </c>
      <c r="C25" s="15">
        <v>7.5621850410664919</v>
      </c>
      <c r="D25" s="15">
        <v>7.8402546270468445</v>
      </c>
      <c r="E25" s="15">
        <v>7.8431224311923007</v>
      </c>
      <c r="F25" s="114"/>
      <c r="K25" s="116"/>
      <c r="L25" s="116"/>
      <c r="M25" s="12"/>
    </row>
    <row r="26" spans="1:13" s="23" customFormat="1" ht="13" x14ac:dyDescent="0.3">
      <c r="A26" s="23" t="s">
        <v>93</v>
      </c>
      <c r="B26" s="15">
        <v>48.50697157484899</v>
      </c>
      <c r="C26" s="15">
        <v>46.190887853653969</v>
      </c>
      <c r="D26" s="15">
        <v>45.881498991372915</v>
      </c>
      <c r="E26" s="15">
        <v>45.550943990445525</v>
      </c>
      <c r="F26" s="114"/>
      <c r="J26" s="5"/>
      <c r="K26" s="7"/>
      <c r="L26" s="7"/>
      <c r="M26" s="7"/>
    </row>
    <row r="27" spans="1:13" s="23" customFormat="1" x14ac:dyDescent="0.25">
      <c r="A27" s="23" t="s">
        <v>20</v>
      </c>
      <c r="B27" s="102">
        <v>15.900637326453984</v>
      </c>
      <c r="C27" s="102">
        <v>7.1835919141905311</v>
      </c>
      <c r="D27" s="102">
        <v>1.0340286844784319</v>
      </c>
      <c r="E27" s="102">
        <v>1.1040533847632408</v>
      </c>
      <c r="F27" s="114"/>
    </row>
    <row r="28" spans="1:13" s="8" customFormat="1" x14ac:dyDescent="0.25">
      <c r="A28" s="23" t="s">
        <v>21</v>
      </c>
      <c r="B28" s="102">
        <v>21.5207178948103</v>
      </c>
      <c r="C28" s="102">
        <v>19.804229405538901</v>
      </c>
      <c r="D28" s="102">
        <v>16.488211473</v>
      </c>
      <c r="E28" s="102">
        <v>16.340533311086002</v>
      </c>
      <c r="F28" s="114"/>
    </row>
    <row r="29" spans="1:13" s="5" customFormat="1" ht="13" x14ac:dyDescent="0.3">
      <c r="A29" s="5" t="s">
        <v>22</v>
      </c>
      <c r="B29" s="218">
        <f>SUM(B22:B28)</f>
        <v>370.13475843332134</v>
      </c>
      <c r="C29" s="218">
        <f>SUM(C22:C28)</f>
        <v>297.80127272992883</v>
      </c>
      <c r="D29" s="218">
        <f>SUM(D22:D28)</f>
        <v>268.99721245701886</v>
      </c>
      <c r="E29" s="218">
        <f>SUM(E22:E28)</f>
        <v>258.91491438673467</v>
      </c>
      <c r="F29" s="115"/>
    </row>
    <row r="30" spans="1:13" s="5" customFormat="1" ht="13" x14ac:dyDescent="0.3">
      <c r="A30" s="93"/>
      <c r="B30" s="10"/>
      <c r="E30" s="57"/>
      <c r="F30" s="57"/>
    </row>
    <row r="31" spans="1:13" x14ac:dyDescent="0.25">
      <c r="A31" s="59"/>
      <c r="B31" s="117"/>
      <c r="C31" s="117"/>
      <c r="D31" s="117"/>
      <c r="E31" s="94"/>
      <c r="F31" s="94"/>
    </row>
    <row r="32" spans="1:13" x14ac:dyDescent="0.25">
      <c r="A32" s="59"/>
      <c r="B32" s="64"/>
      <c r="C32" s="64"/>
      <c r="D32" s="141"/>
      <c r="E32" s="11"/>
      <c r="F32" s="141"/>
    </row>
    <row r="33" spans="1:6" x14ac:dyDescent="0.25">
      <c r="A33" s="59"/>
      <c r="B33" s="60"/>
      <c r="C33" s="60"/>
      <c r="D33" s="92"/>
      <c r="E33" s="83"/>
      <c r="F33" s="90"/>
    </row>
    <row r="34" spans="1:6" x14ac:dyDescent="0.25">
      <c r="A34" s="59"/>
      <c r="B34" s="60"/>
      <c r="C34" s="60"/>
      <c r="D34" s="92"/>
      <c r="E34" s="89"/>
      <c r="F34" s="60"/>
    </row>
    <row r="35" spans="1:6" x14ac:dyDescent="0.25">
      <c r="A35" s="59"/>
      <c r="B35" s="60"/>
      <c r="C35" s="60"/>
      <c r="D35" s="89"/>
      <c r="E35" s="89"/>
      <c r="F35" s="89"/>
    </row>
    <row r="36" spans="1:6" x14ac:dyDescent="0.25">
      <c r="A36" s="59"/>
      <c r="B36" s="60"/>
      <c r="C36" s="60"/>
      <c r="D36" s="141"/>
      <c r="E36" s="62"/>
      <c r="F36" s="60"/>
    </row>
    <row r="37" spans="1:6" x14ac:dyDescent="0.25">
      <c r="A37" s="59"/>
      <c r="B37" s="60"/>
      <c r="C37" s="60"/>
      <c r="D37" s="63"/>
      <c r="E37" s="62"/>
      <c r="F37" s="60"/>
    </row>
    <row r="38" spans="1:6" x14ac:dyDescent="0.25">
      <c r="A38" s="59"/>
      <c r="B38" s="60"/>
      <c r="C38" s="60"/>
      <c r="D38" s="89"/>
      <c r="E38" s="89"/>
      <c r="F38" s="89"/>
    </row>
    <row r="39" spans="1:6" x14ac:dyDescent="0.25">
      <c r="A39" s="94"/>
      <c r="B39" s="94"/>
      <c r="C39" s="94"/>
      <c r="D39" s="95"/>
      <c r="E39" s="89"/>
      <c r="F39" s="89"/>
    </row>
    <row r="40" spans="1:6" x14ac:dyDescent="0.25">
      <c r="A40" s="59"/>
      <c r="B40" s="60"/>
      <c r="C40" s="60"/>
      <c r="D40" s="113"/>
      <c r="E40" s="62"/>
      <c r="F40" s="63"/>
    </row>
    <row r="41" spans="1:6" x14ac:dyDescent="0.25">
      <c r="A41" s="59"/>
      <c r="B41" s="60"/>
      <c r="C41" s="60"/>
      <c r="D41" s="92"/>
      <c r="E41" s="62"/>
      <c r="F41" s="63"/>
    </row>
    <row r="42" spans="1:6" x14ac:dyDescent="0.25">
      <c r="A42" s="59"/>
      <c r="B42" s="60"/>
      <c r="C42" s="60"/>
      <c r="D42" s="61"/>
      <c r="E42" s="62"/>
      <c r="F42" s="63"/>
    </row>
    <row r="43" spans="1:6" x14ac:dyDescent="0.25">
      <c r="A43" s="54"/>
      <c r="B43" s="27"/>
      <c r="C43" s="27"/>
      <c r="D43" s="95"/>
      <c r="E43" s="62"/>
      <c r="F43" s="63"/>
    </row>
    <row r="44" spans="1:6" x14ac:dyDescent="0.25">
      <c r="A44" s="54"/>
      <c r="B44" s="27"/>
      <c r="C44" s="27"/>
      <c r="D44" s="95"/>
      <c r="E44" s="27"/>
      <c r="F44" s="46"/>
    </row>
    <row r="45" spans="1:6" x14ac:dyDescent="0.25">
      <c r="A45" s="54"/>
      <c r="B45" s="27"/>
      <c r="C45" s="27"/>
      <c r="D45" s="95"/>
      <c r="E45" s="27"/>
      <c r="F45" s="46"/>
    </row>
    <row r="46" spans="1:6" x14ac:dyDescent="0.25">
      <c r="A46" s="54"/>
      <c r="B46" s="28"/>
      <c r="C46" s="28"/>
      <c r="D46" s="95"/>
      <c r="E46" s="28"/>
      <c r="F46" s="46"/>
    </row>
    <row r="47" spans="1:6" x14ac:dyDescent="0.25">
      <c r="A47" s="54"/>
      <c r="B47" s="89"/>
      <c r="C47" s="89"/>
      <c r="D47" s="95"/>
      <c r="E47" s="89"/>
      <c r="F47" s="89"/>
    </row>
    <row r="48" spans="1:6" x14ac:dyDescent="0.25">
      <c r="A48" s="54"/>
      <c r="B48" s="89"/>
      <c r="C48" s="89"/>
      <c r="D48" s="95"/>
      <c r="E48" s="89"/>
      <c r="F48" s="46"/>
    </row>
    <row r="49" spans="1:6" x14ac:dyDescent="0.25">
      <c r="A49" s="54"/>
      <c r="B49" s="89"/>
      <c r="C49" s="89"/>
      <c r="D49" s="95"/>
      <c r="E49" s="89"/>
      <c r="F49" s="46"/>
    </row>
    <row r="50" spans="1:6" s="58" customFormat="1" x14ac:dyDescent="0.25">
      <c r="A50" s="107"/>
      <c r="B50" s="94"/>
      <c r="C50" s="94"/>
      <c r="D50" s="107"/>
      <c r="E50" s="94"/>
      <c r="F50" s="63"/>
    </row>
    <row r="51" spans="1:6" x14ac:dyDescent="0.25">
      <c r="A51" s="54"/>
      <c r="B51" s="89"/>
      <c r="C51" s="89"/>
      <c r="D51" s="145"/>
      <c r="E51" s="89"/>
      <c r="F51" s="55"/>
    </row>
    <row r="52" spans="1:6" x14ac:dyDescent="0.25">
      <c r="A52" s="54"/>
      <c r="B52" s="89"/>
      <c r="C52" s="89"/>
      <c r="D52" s="46"/>
      <c r="E52" s="89"/>
      <c r="F52" s="89"/>
    </row>
    <row r="53" spans="1:6" x14ac:dyDescent="0.25">
      <c r="A53" s="54"/>
      <c r="B53" s="89"/>
      <c r="C53" s="89"/>
      <c r="D53" s="145"/>
      <c r="E53" s="89"/>
      <c r="F53" s="89"/>
    </row>
    <row r="54" spans="1:6" x14ac:dyDescent="0.25">
      <c r="A54" s="54"/>
      <c r="D54" s="54"/>
    </row>
    <row r="55" spans="1:6" x14ac:dyDescent="0.25">
      <c r="A55" s="54"/>
    </row>
    <row r="56" spans="1:6" x14ac:dyDescent="0.25">
      <c r="A56" s="54"/>
      <c r="D56" s="145"/>
    </row>
    <row r="57" spans="1:6" x14ac:dyDescent="0.25">
      <c r="A57" s="54"/>
      <c r="D57" s="147"/>
    </row>
    <row r="58" spans="1:6" x14ac:dyDescent="0.25">
      <c r="D58" s="46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A7" workbookViewId="0">
      <selection activeCell="B23" sqref="B23:E23"/>
    </sheetView>
  </sheetViews>
  <sheetFormatPr defaultColWidth="8.81640625" defaultRowHeight="12.5" x14ac:dyDescent="0.25"/>
  <cols>
    <col min="1" max="1" width="33.81640625" customWidth="1"/>
    <col min="2" max="3" width="11.453125" style="8" bestFit="1" customWidth="1"/>
    <col min="4" max="4" width="13.7265625" style="8" bestFit="1" customWidth="1"/>
    <col min="5" max="5" width="18.7265625" style="8" bestFit="1" customWidth="1"/>
    <col min="6" max="6" width="16" style="8" customWidth="1"/>
    <col min="7" max="7" width="21.453125" customWidth="1"/>
    <col min="10" max="10" width="26.1796875" customWidth="1"/>
    <col min="11" max="11" width="5.7265625" customWidth="1"/>
    <col min="12" max="12" width="5.453125" customWidth="1"/>
  </cols>
  <sheetData>
    <row r="1" spans="1:10" s="8" customFormat="1" x14ac:dyDescent="0.25">
      <c r="A1" s="37" t="s">
        <v>80</v>
      </c>
      <c r="B1" s="16"/>
      <c r="C1" s="16"/>
      <c r="D1" s="16"/>
      <c r="E1" s="16"/>
      <c r="F1" s="16"/>
      <c r="G1" s="16"/>
    </row>
    <row r="2" spans="1:10" s="8" customFormat="1" x14ac:dyDescent="0.25">
      <c r="A2" s="16" t="s">
        <v>70</v>
      </c>
      <c r="B2" s="16"/>
      <c r="C2" s="16"/>
      <c r="D2" s="16"/>
      <c r="E2" s="16"/>
      <c r="F2" s="16"/>
      <c r="G2" s="16"/>
    </row>
    <row r="3" spans="1:10" s="8" customFormat="1" x14ac:dyDescent="0.25">
      <c r="A3" s="16" t="s">
        <v>74</v>
      </c>
      <c r="B3" s="16"/>
      <c r="C3" s="16"/>
      <c r="D3" s="16"/>
      <c r="E3" s="16"/>
      <c r="F3" s="16"/>
      <c r="G3" s="16"/>
    </row>
    <row r="4" spans="1:10" x14ac:dyDescent="0.25">
      <c r="A4" s="2"/>
      <c r="B4" s="16"/>
      <c r="C4" s="16"/>
      <c r="D4" s="16"/>
      <c r="E4" s="16"/>
      <c r="F4" s="16"/>
      <c r="G4" s="2"/>
    </row>
    <row r="5" spans="1:10" x14ac:dyDescent="0.25">
      <c r="A5" s="2"/>
      <c r="B5" s="16"/>
      <c r="C5" s="16"/>
      <c r="D5" s="16"/>
      <c r="E5" s="16"/>
      <c r="F5" s="16"/>
      <c r="G5" s="2"/>
    </row>
    <row r="6" spans="1:10" x14ac:dyDescent="0.25">
      <c r="B6" s="21" t="s">
        <v>1</v>
      </c>
      <c r="C6" s="21" t="s">
        <v>1</v>
      </c>
      <c r="D6" s="21" t="s">
        <v>1</v>
      </c>
      <c r="E6" s="21" t="s">
        <v>1</v>
      </c>
      <c r="F6" s="3" t="s">
        <v>1</v>
      </c>
      <c r="G6" s="21" t="s">
        <v>1</v>
      </c>
    </row>
    <row r="7" spans="1:10" s="1" customFormat="1" ht="13" x14ac:dyDescent="0.3">
      <c r="A7" s="13" t="s">
        <v>2</v>
      </c>
      <c r="B7" s="5">
        <v>1985</v>
      </c>
      <c r="C7" s="5">
        <v>2009</v>
      </c>
      <c r="D7" s="22">
        <v>2019</v>
      </c>
      <c r="E7" s="5">
        <v>2020</v>
      </c>
      <c r="F7" s="22" t="s">
        <v>73</v>
      </c>
      <c r="G7" s="5" t="s">
        <v>3</v>
      </c>
    </row>
    <row r="8" spans="1:10" s="1" customFormat="1" x14ac:dyDescent="0.25">
      <c r="A8" s="1" t="s">
        <v>4</v>
      </c>
      <c r="B8" s="103">
        <v>1.1889908107719651</v>
      </c>
      <c r="C8" s="103">
        <v>0.73912949657873106</v>
      </c>
      <c r="D8" s="103">
        <v>0.63074593725556449</v>
      </c>
      <c r="E8" s="103">
        <v>0.57782437712090662</v>
      </c>
      <c r="F8" s="103">
        <v>0.54144949577177759</v>
      </c>
      <c r="G8" s="103">
        <v>0.47555616216945973</v>
      </c>
    </row>
    <row r="9" spans="1:10" s="1" customFormat="1" x14ac:dyDescent="0.25">
      <c r="A9" s="1" t="s">
        <v>5</v>
      </c>
      <c r="B9" s="103">
        <v>6.0154664507717772</v>
      </c>
      <c r="C9" s="103">
        <v>4.4605594343498147</v>
      </c>
      <c r="D9" s="103">
        <v>3.9090883217339978</v>
      </c>
      <c r="E9" s="103">
        <v>3.7451871032661246</v>
      </c>
      <c r="F9" s="103">
        <v>3.293542616638057</v>
      </c>
      <c r="G9" s="103">
        <v>2.9045370107341379</v>
      </c>
      <c r="J9" s="11"/>
    </row>
    <row r="10" spans="1:10" s="1" customFormat="1" x14ac:dyDescent="0.25">
      <c r="A10" s="1" t="s">
        <v>6</v>
      </c>
      <c r="B10" s="103">
        <v>7.615842939540804</v>
      </c>
      <c r="C10" s="103">
        <v>4.1534337070206044</v>
      </c>
      <c r="D10" s="103">
        <v>3.8936251921834559</v>
      </c>
      <c r="E10" s="103">
        <v>3.6974313864926973</v>
      </c>
      <c r="F10" s="103">
        <v>3.7980363386848661</v>
      </c>
      <c r="G10" s="103">
        <v>3.67957054923962</v>
      </c>
    </row>
    <row r="11" spans="1:10" s="1" customFormat="1" x14ac:dyDescent="0.25">
      <c r="A11" s="1" t="s">
        <v>7</v>
      </c>
      <c r="B11" s="103">
        <v>13.545728594814632</v>
      </c>
      <c r="C11" s="103">
        <v>6.9848711835411654</v>
      </c>
      <c r="D11" s="103">
        <v>6.1209219552801812</v>
      </c>
      <c r="E11" s="103">
        <v>6.067249032404967</v>
      </c>
      <c r="F11" s="103">
        <v>5.9332306070175411</v>
      </c>
      <c r="G11" s="103">
        <v>5.5826837481763327</v>
      </c>
    </row>
    <row r="12" spans="1:10" s="1" customFormat="1" x14ac:dyDescent="0.25">
      <c r="A12" s="1" t="s">
        <v>8</v>
      </c>
      <c r="B12" s="103">
        <v>0.75659675261518056</v>
      </c>
      <c r="C12" s="103">
        <v>0.63065998136672574</v>
      </c>
      <c r="D12" s="103">
        <v>0.45099988879822461</v>
      </c>
      <c r="E12" s="103">
        <v>0.44494968004995211</v>
      </c>
      <c r="F12" s="103">
        <v>0.48229050163544335</v>
      </c>
      <c r="G12" s="103">
        <v>0.43283400839168257</v>
      </c>
    </row>
    <row r="13" spans="1:10" s="1" customFormat="1" x14ac:dyDescent="0.25">
      <c r="A13" s="1" t="s">
        <v>9</v>
      </c>
      <c r="B13" s="103">
        <v>0.22015159383970301</v>
      </c>
      <c r="C13" s="103">
        <v>0.13223822945328925</v>
      </c>
      <c r="D13" s="103">
        <v>0.11686731665517293</v>
      </c>
      <c r="E13" s="103">
        <v>0.12115447511808973</v>
      </c>
      <c r="F13" s="103">
        <v>0.11439425852563918</v>
      </c>
      <c r="G13" s="103">
        <v>0.1084462682164225</v>
      </c>
    </row>
    <row r="14" spans="1:10" s="1" customFormat="1" x14ac:dyDescent="0.25">
      <c r="A14" s="1" t="s">
        <v>10</v>
      </c>
      <c r="B14" s="103">
        <v>8.9543848766083373E-2</v>
      </c>
      <c r="C14" s="103">
        <v>7.2040133680867743E-2</v>
      </c>
      <c r="D14" s="103">
        <v>6.4543476322866722E-2</v>
      </c>
      <c r="E14" s="103">
        <v>6.3495878438420181E-2</v>
      </c>
      <c r="F14" s="103">
        <v>0.11555860149779101</v>
      </c>
      <c r="G14" s="103">
        <v>0.13006475743676543</v>
      </c>
    </row>
    <row r="15" spans="1:10" s="1" customFormat="1" ht="13" x14ac:dyDescent="0.3">
      <c r="A15" s="98" t="s">
        <v>23</v>
      </c>
      <c r="B15" s="219">
        <f t="shared" ref="B15:G15" si="0">SUM(B8:B14)</f>
        <v>29.432320991120143</v>
      </c>
      <c r="C15" s="219">
        <f t="shared" si="0"/>
        <v>17.172932165991199</v>
      </c>
      <c r="D15" s="219">
        <f t="shared" si="0"/>
        <v>15.186792088229462</v>
      </c>
      <c r="E15" s="219">
        <f t="shared" si="0"/>
        <v>14.717291932891158</v>
      </c>
      <c r="F15" s="219">
        <f t="shared" si="0"/>
        <v>14.278502419771113</v>
      </c>
      <c r="G15" s="219">
        <f t="shared" si="0"/>
        <v>13.313692504364418</v>
      </c>
    </row>
    <row r="16" spans="1:10" x14ac:dyDescent="0.25">
      <c r="B16" s="91"/>
      <c r="C16" s="91"/>
      <c r="D16" s="91"/>
      <c r="E16" s="91"/>
      <c r="F16" s="91"/>
    </row>
    <row r="17" spans="1:13" ht="13" x14ac:dyDescent="0.3">
      <c r="A17" s="6" t="s">
        <v>14</v>
      </c>
      <c r="B17" s="36">
        <v>1985</v>
      </c>
      <c r="C17" s="36">
        <v>2009</v>
      </c>
      <c r="D17" s="22">
        <v>2019</v>
      </c>
      <c r="E17" s="149">
        <v>2020</v>
      </c>
      <c r="F17" s="91"/>
      <c r="J17" s="6"/>
    </row>
    <row r="18" spans="1:13" s="1" customFormat="1" x14ac:dyDescent="0.25">
      <c r="A18" s="23" t="s">
        <v>15</v>
      </c>
      <c r="B18" s="103">
        <v>7.6382759360341934</v>
      </c>
      <c r="C18" s="103">
        <v>4.4673436990645881</v>
      </c>
      <c r="D18" s="103">
        <v>4.2439398992055271</v>
      </c>
      <c r="E18" s="103">
        <v>4.1600462591720824</v>
      </c>
      <c r="F18" s="91"/>
      <c r="K18" s="11"/>
      <c r="L18" s="11"/>
      <c r="M18" s="11"/>
    </row>
    <row r="19" spans="1:13" s="1" customFormat="1" x14ac:dyDescent="0.25">
      <c r="A19" s="23" t="s">
        <v>16</v>
      </c>
      <c r="B19" s="103">
        <v>1.7912667761295531</v>
      </c>
      <c r="C19" s="103">
        <v>2.5421707413133281</v>
      </c>
      <c r="D19" s="103">
        <v>2.6060579582480186</v>
      </c>
      <c r="E19" s="103">
        <v>2.6079201852140743</v>
      </c>
      <c r="F19" s="91"/>
      <c r="K19" s="11"/>
      <c r="L19" s="11"/>
      <c r="M19" s="11"/>
    </row>
    <row r="20" spans="1:13" s="1" customFormat="1" x14ac:dyDescent="0.25">
      <c r="A20" s="23" t="s">
        <v>17</v>
      </c>
      <c r="B20" s="103">
        <v>12.931227257563313</v>
      </c>
      <c r="C20" s="103">
        <v>4.1885332029631801</v>
      </c>
      <c r="D20" s="103">
        <v>2.60812021213665</v>
      </c>
      <c r="E20" s="103">
        <v>2.2592544981736222</v>
      </c>
      <c r="F20" s="91"/>
      <c r="K20" s="14"/>
      <c r="L20" s="14"/>
      <c r="M20" s="11"/>
    </row>
    <row r="21" spans="1:13" x14ac:dyDescent="0.25">
      <c r="A21" s="23" t="s">
        <v>18</v>
      </c>
      <c r="B21" s="103">
        <v>1.5740711364913751E-3</v>
      </c>
      <c r="C21" s="103">
        <v>2.1020489229876572E-3</v>
      </c>
      <c r="D21" s="103">
        <v>2.0456036969084095E-3</v>
      </c>
      <c r="E21" s="103">
        <v>4.2522253120485737E-3</v>
      </c>
    </row>
    <row r="22" spans="1:13" s="1" customFormat="1" x14ac:dyDescent="0.25">
      <c r="A22" s="23" t="s">
        <v>93</v>
      </c>
      <c r="B22" s="103">
        <v>7.069976950256593</v>
      </c>
      <c r="C22" s="103">
        <v>5.9727824737271131</v>
      </c>
      <c r="D22" s="103">
        <v>5.7266284149423585</v>
      </c>
      <c r="E22" s="103">
        <v>5.685818765019329</v>
      </c>
      <c r="F22" s="91"/>
      <c r="K22" s="14"/>
      <c r="L22" s="14"/>
      <c r="M22" s="11"/>
    </row>
    <row r="23" spans="1:13" s="1" customFormat="1" ht="13" x14ac:dyDescent="0.3">
      <c r="A23" s="5" t="s">
        <v>22</v>
      </c>
      <c r="B23" s="219">
        <f>SUM(B18:B22)</f>
        <v>29.432320991120143</v>
      </c>
      <c r="C23" s="219">
        <f>SUM(C18:C22)</f>
        <v>17.172932165991199</v>
      </c>
      <c r="D23" s="219">
        <f>SUM(D18:D22)</f>
        <v>15.186792088229463</v>
      </c>
      <c r="E23" s="219">
        <f>SUM(E18:E22)</f>
        <v>14.717291932891158</v>
      </c>
      <c r="F23" s="91"/>
    </row>
    <row r="24" spans="1:13" s="55" customFormat="1" ht="10" x14ac:dyDescent="0.2">
      <c r="A24" s="89"/>
      <c r="B24" s="113"/>
      <c r="C24" s="113"/>
      <c r="D24" s="113"/>
    </row>
    <row r="25" spans="1:13" x14ac:dyDescent="0.25">
      <c r="A25" s="59"/>
      <c r="B25" s="118"/>
      <c r="C25" s="118"/>
      <c r="D25" s="143"/>
      <c r="E25" s="11"/>
      <c r="F25" s="143"/>
    </row>
    <row r="26" spans="1:13" x14ac:dyDescent="0.25">
      <c r="A26" s="59"/>
      <c r="B26" s="119"/>
      <c r="C26" s="119"/>
      <c r="D26" s="92"/>
      <c r="E26" s="83"/>
      <c r="F26" s="90"/>
    </row>
    <row r="27" spans="1:13" x14ac:dyDescent="0.25">
      <c r="A27" s="59"/>
      <c r="B27" s="119"/>
      <c r="C27" s="119"/>
      <c r="D27" s="92"/>
      <c r="E27" s="89"/>
      <c r="F27" s="60"/>
    </row>
    <row r="28" spans="1:13" x14ac:dyDescent="0.25">
      <c r="A28" s="59"/>
      <c r="B28" s="119"/>
      <c r="C28" s="119"/>
      <c r="F28" s="119"/>
    </row>
    <row r="29" spans="1:13" x14ac:dyDescent="0.25">
      <c r="A29" s="59"/>
      <c r="B29" s="119"/>
      <c r="C29" s="119"/>
      <c r="D29" s="143"/>
    </row>
    <row r="30" spans="1:13" x14ac:dyDescent="0.25">
      <c r="A30" s="59"/>
      <c r="B30" s="119"/>
      <c r="C30" s="121"/>
      <c r="D30" s="63"/>
      <c r="E30" s="120"/>
      <c r="F30" s="119"/>
    </row>
    <row r="31" spans="1:13" x14ac:dyDescent="0.25">
      <c r="A31" s="59"/>
      <c r="B31" s="119"/>
      <c r="C31" s="119"/>
      <c r="D31" s="96"/>
      <c r="E31" s="120"/>
      <c r="F31" s="121"/>
    </row>
    <row r="32" spans="1:13" x14ac:dyDescent="0.25">
      <c r="A32" s="59"/>
      <c r="B32" s="119"/>
      <c r="C32" s="119"/>
      <c r="D32" s="144"/>
      <c r="E32" s="120"/>
      <c r="F32" s="121"/>
    </row>
    <row r="33" spans="1:6" x14ac:dyDescent="0.25">
      <c r="A33" s="58"/>
      <c r="B33" s="119"/>
      <c r="C33" s="119"/>
      <c r="D33" s="92"/>
      <c r="E33" s="120"/>
      <c r="F33" s="121"/>
    </row>
    <row r="34" spans="1:6" x14ac:dyDescent="0.25">
      <c r="A34" s="58"/>
      <c r="B34" s="119"/>
      <c r="C34" s="119"/>
      <c r="D34" s="92"/>
      <c r="E34" s="120"/>
      <c r="F34" s="121"/>
    </row>
    <row r="35" spans="1:6" x14ac:dyDescent="0.25">
      <c r="A35" s="54"/>
      <c r="B35" s="27"/>
      <c r="C35" s="27"/>
      <c r="D35" s="144"/>
      <c r="E35" s="119"/>
      <c r="F35" s="119"/>
    </row>
    <row r="36" spans="1:6" x14ac:dyDescent="0.25">
      <c r="A36" s="54"/>
      <c r="B36" s="27"/>
      <c r="C36" s="27"/>
      <c r="D36" s="144"/>
      <c r="E36" s="122"/>
      <c r="F36" s="122"/>
    </row>
    <row r="37" spans="1:6" x14ac:dyDescent="0.25">
      <c r="A37" s="54"/>
      <c r="B37" s="27"/>
      <c r="C37" s="27"/>
      <c r="D37" s="144"/>
      <c r="E37" s="122"/>
      <c r="F37" s="122"/>
    </row>
    <row r="38" spans="1:6" x14ac:dyDescent="0.25">
      <c r="A38" s="54"/>
      <c r="B38" s="28"/>
      <c r="C38" s="28"/>
      <c r="D38" s="144"/>
      <c r="E38" s="123"/>
      <c r="F38" s="123"/>
    </row>
    <row r="39" spans="1:6" x14ac:dyDescent="0.25">
      <c r="A39" s="107"/>
      <c r="B39" s="94"/>
      <c r="C39" s="94"/>
      <c r="D39" s="107"/>
    </row>
    <row r="40" spans="1:6" x14ac:dyDescent="0.25">
      <c r="A40" s="54"/>
      <c r="B40" s="89"/>
      <c r="C40" s="89"/>
      <c r="D40" s="46"/>
    </row>
    <row r="41" spans="1:6" x14ac:dyDescent="0.25">
      <c r="A41" s="54"/>
      <c r="B41" s="89"/>
      <c r="C41" s="89"/>
      <c r="D41" s="46"/>
    </row>
    <row r="42" spans="1:6" x14ac:dyDescent="0.25">
      <c r="A42" s="54"/>
      <c r="B42" s="89"/>
      <c r="C42" s="89"/>
      <c r="D42" s="46"/>
    </row>
    <row r="43" spans="1:6" x14ac:dyDescent="0.25">
      <c r="A43" s="54"/>
      <c r="B43"/>
      <c r="C43"/>
      <c r="D43" s="63"/>
    </row>
    <row r="44" spans="1:6" x14ac:dyDescent="0.25">
      <c r="B44"/>
      <c r="C44"/>
      <c r="D44" s="113"/>
    </row>
    <row r="45" spans="1:6" x14ac:dyDescent="0.25">
      <c r="D45" s="146"/>
    </row>
    <row r="46" spans="1:6" x14ac:dyDescent="0.25">
      <c r="A46" s="54"/>
      <c r="B46" s="27"/>
      <c r="C46" s="27"/>
      <c r="D46" s="144"/>
    </row>
    <row r="47" spans="1:6" x14ac:dyDescent="0.25">
      <c r="A47" s="54"/>
      <c r="B47" s="27"/>
      <c r="C47" s="27"/>
      <c r="D47" s="144"/>
    </row>
    <row r="48" spans="1:6" x14ac:dyDescent="0.25">
      <c r="A48" s="54"/>
      <c r="B48" s="27"/>
      <c r="C48" s="27"/>
      <c r="D48" s="144"/>
    </row>
    <row r="49" spans="1:4" x14ac:dyDescent="0.25">
      <c r="A49" s="54"/>
      <c r="B49" s="28"/>
      <c r="C49" s="28"/>
      <c r="D49" s="144"/>
    </row>
    <row r="50" spans="1:4" x14ac:dyDescent="0.25">
      <c r="A50" s="54"/>
      <c r="D50" s="144"/>
    </row>
    <row r="51" spans="1:4" x14ac:dyDescent="0.25">
      <c r="A51" s="54"/>
      <c r="D51" s="144"/>
    </row>
    <row r="52" spans="1:4" x14ac:dyDescent="0.25">
      <c r="A52" s="54"/>
      <c r="D52" s="144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2"/>
  <sheetViews>
    <sheetView workbookViewId="0">
      <selection activeCell="B22" sqref="B22"/>
    </sheetView>
  </sheetViews>
  <sheetFormatPr defaultColWidth="8.81640625" defaultRowHeight="12.5" x14ac:dyDescent="0.25"/>
  <cols>
    <col min="1" max="1" width="32.54296875" style="125" customWidth="1"/>
    <col min="2" max="3" width="11.453125" style="125" bestFit="1" customWidth="1"/>
    <col min="4" max="4" width="15.453125" style="125" bestFit="1" customWidth="1"/>
    <col min="5" max="5" width="18.7265625" style="125" bestFit="1" customWidth="1"/>
    <col min="6" max="6" width="20.453125" style="125" bestFit="1" customWidth="1"/>
    <col min="7" max="7" width="20" style="125" customWidth="1"/>
    <col min="8" max="9" width="8.81640625" style="125"/>
    <col min="10" max="10" width="27" style="125" customWidth="1"/>
    <col min="11" max="11" width="8.1796875" style="125" customWidth="1"/>
    <col min="12" max="12" width="4.81640625" style="125" customWidth="1"/>
    <col min="13" max="16384" width="8.81640625" style="125"/>
  </cols>
  <sheetData>
    <row r="1" spans="1:10" x14ac:dyDescent="0.25">
      <c r="A1" s="37" t="s">
        <v>80</v>
      </c>
    </row>
    <row r="2" spans="1:10" x14ac:dyDescent="0.25">
      <c r="A2" s="16" t="s">
        <v>70</v>
      </c>
    </row>
    <row r="3" spans="1:10" x14ac:dyDescent="0.25">
      <c r="A3" s="16" t="s">
        <v>74</v>
      </c>
    </row>
    <row r="5" spans="1:10" x14ac:dyDescent="0.25">
      <c r="B5" s="126" t="s">
        <v>1</v>
      </c>
      <c r="C5" s="126" t="s">
        <v>1</v>
      </c>
      <c r="D5" s="126" t="s">
        <v>1</v>
      </c>
      <c r="E5" s="21" t="s">
        <v>1</v>
      </c>
      <c r="F5" s="3" t="s">
        <v>1</v>
      </c>
      <c r="G5" s="126" t="s">
        <v>1</v>
      </c>
    </row>
    <row r="6" spans="1:10" ht="13" x14ac:dyDescent="0.3">
      <c r="A6" s="110" t="s">
        <v>2</v>
      </c>
      <c r="B6" s="111">
        <v>1985</v>
      </c>
      <c r="C6" s="111">
        <v>2009</v>
      </c>
      <c r="D6" s="112">
        <v>2019</v>
      </c>
      <c r="E6" s="5">
        <v>2020</v>
      </c>
      <c r="F6" s="22" t="s">
        <v>73</v>
      </c>
      <c r="G6" s="111" t="s">
        <v>3</v>
      </c>
    </row>
    <row r="7" spans="1:10" x14ac:dyDescent="0.25">
      <c r="A7" s="125" t="s">
        <v>4</v>
      </c>
      <c r="B7" s="127">
        <v>798.30698462706232</v>
      </c>
      <c r="C7" s="127">
        <v>699.10358534676891</v>
      </c>
      <c r="D7" s="127">
        <v>685.0347104993017</v>
      </c>
      <c r="E7" s="127">
        <v>676.97991210151838</v>
      </c>
      <c r="F7" s="127">
        <v>574.33447130860952</v>
      </c>
      <c r="G7" s="127">
        <v>532.74476662922314</v>
      </c>
    </row>
    <row r="8" spans="1:10" x14ac:dyDescent="0.25">
      <c r="A8" s="125" t="s">
        <v>5</v>
      </c>
      <c r="B8" s="127">
        <v>3638.8611020323424</v>
      </c>
      <c r="C8" s="127">
        <v>3299.5307674288156</v>
      </c>
      <c r="D8" s="127">
        <v>2899.7783573899114</v>
      </c>
      <c r="E8" s="127">
        <v>2828.5656223146029</v>
      </c>
      <c r="F8" s="127">
        <v>2445.9929979908438</v>
      </c>
      <c r="G8" s="127">
        <v>2161.4804081781867</v>
      </c>
    </row>
    <row r="9" spans="1:10" x14ac:dyDescent="0.25">
      <c r="A9" s="125" t="s">
        <v>6</v>
      </c>
      <c r="B9" s="127">
        <v>8327.3760565541415</v>
      </c>
      <c r="C9" s="127">
        <v>7663.0491922035426</v>
      </c>
      <c r="D9" s="127">
        <v>7693.1873480808372</v>
      </c>
      <c r="E9" s="127">
        <v>7602.0481069990255</v>
      </c>
      <c r="F9" s="127">
        <v>8172.9097531545131</v>
      </c>
      <c r="G9" s="127">
        <v>8342.8632734715029</v>
      </c>
    </row>
    <row r="10" spans="1:10" x14ac:dyDescent="0.25">
      <c r="A10" s="125" t="s">
        <v>7</v>
      </c>
      <c r="B10" s="127">
        <v>6761.7935584584147</v>
      </c>
      <c r="C10" s="127">
        <v>6556.9346923998446</v>
      </c>
      <c r="D10" s="127">
        <v>6399.0613854769781</v>
      </c>
      <c r="E10" s="127">
        <v>6407.4219964061067</v>
      </c>
      <c r="F10" s="127">
        <v>6793.5298306799123</v>
      </c>
      <c r="G10" s="127">
        <v>6872.3948767732691</v>
      </c>
    </row>
    <row r="11" spans="1:10" x14ac:dyDescent="0.25">
      <c r="A11" s="125" t="s">
        <v>8</v>
      </c>
      <c r="B11" s="127">
        <v>733.45451272040862</v>
      </c>
      <c r="C11" s="127">
        <v>597.86579781438161</v>
      </c>
      <c r="D11" s="127">
        <v>564.73521715024674</v>
      </c>
      <c r="E11" s="127">
        <v>559.14633297546607</v>
      </c>
      <c r="F11" s="127">
        <v>606.13489830163371</v>
      </c>
      <c r="G11" s="127">
        <v>608.89126513071778</v>
      </c>
    </row>
    <row r="12" spans="1:10" x14ac:dyDescent="0.25">
      <c r="A12" s="125" t="s">
        <v>9</v>
      </c>
      <c r="B12" s="127">
        <v>62.914259593306959</v>
      </c>
      <c r="C12" s="127">
        <v>50.316431139664545</v>
      </c>
      <c r="D12" s="127">
        <v>31.451092727840724</v>
      </c>
      <c r="E12" s="127">
        <v>32.174946147077499</v>
      </c>
      <c r="F12" s="127">
        <v>32.612465729226308</v>
      </c>
      <c r="G12" s="127">
        <v>26.711143925746899</v>
      </c>
    </row>
    <row r="13" spans="1:10" x14ac:dyDescent="0.25">
      <c r="A13" s="125" t="s">
        <v>10</v>
      </c>
      <c r="B13" s="127">
        <v>43.229172485790045</v>
      </c>
      <c r="C13" s="127">
        <v>43.956025548800397</v>
      </c>
      <c r="D13" s="127">
        <v>36.518352181916477</v>
      </c>
      <c r="E13" s="127">
        <v>35.80737500796706</v>
      </c>
      <c r="F13" s="127">
        <v>42.443891533537403</v>
      </c>
      <c r="G13" s="127">
        <v>41.939846861783074</v>
      </c>
    </row>
    <row r="14" spans="1:10" ht="13" x14ac:dyDescent="0.3">
      <c r="A14" s="111" t="s">
        <v>69</v>
      </c>
      <c r="B14" s="124">
        <f>SUM(B7:B13)</f>
        <v>20365.935646471466</v>
      </c>
      <c r="C14" s="124">
        <f>SUM(C7:C13)</f>
        <v>18910.756491881817</v>
      </c>
      <c r="D14" s="124">
        <f t="shared" ref="D14:F14" si="0">SUM(D7:D13)</f>
        <v>18309.766463507036</v>
      </c>
      <c r="E14" s="124">
        <f t="shared" si="0"/>
        <v>18142.144291951769</v>
      </c>
      <c r="F14" s="124">
        <f t="shared" si="0"/>
        <v>18667.958308698278</v>
      </c>
      <c r="G14" s="124">
        <v>18587.025580970432</v>
      </c>
    </row>
    <row r="15" spans="1:10" x14ac:dyDescent="0.25">
      <c r="B15" s="127"/>
      <c r="C15" s="127"/>
      <c r="D15" s="129"/>
      <c r="E15" s="127"/>
    </row>
    <row r="16" spans="1:10" ht="13" x14ac:dyDescent="0.3">
      <c r="A16" s="110" t="s">
        <v>14</v>
      </c>
      <c r="B16" s="111">
        <v>1985</v>
      </c>
      <c r="C16" s="111">
        <v>2009</v>
      </c>
      <c r="D16" s="112">
        <v>2019</v>
      </c>
      <c r="E16" s="149">
        <v>2020</v>
      </c>
      <c r="J16" s="110"/>
    </row>
    <row r="17" spans="1:13" x14ac:dyDescent="0.25">
      <c r="A17" s="23" t="s">
        <v>15</v>
      </c>
      <c r="B17" s="127">
        <v>2977.8356939608539</v>
      </c>
      <c r="C17" s="127">
        <v>2007.2697069461369</v>
      </c>
      <c r="D17" s="127">
        <v>1681.205630021045</v>
      </c>
      <c r="E17" s="127">
        <v>1627.2260357102889</v>
      </c>
      <c r="F17" s="128"/>
      <c r="K17" s="128"/>
      <c r="M17" s="128"/>
    </row>
    <row r="18" spans="1:13" x14ac:dyDescent="0.25">
      <c r="A18" s="23" t="s">
        <v>16</v>
      </c>
      <c r="B18" s="127">
        <v>1382.731805885832</v>
      </c>
      <c r="C18" s="127">
        <v>1683.1836947929319</v>
      </c>
      <c r="D18" s="127">
        <v>1724.7093941440007</v>
      </c>
      <c r="E18" s="127">
        <v>1700.2643600477679</v>
      </c>
      <c r="F18" s="128"/>
      <c r="K18" s="130"/>
      <c r="L18" s="130"/>
      <c r="M18" s="128"/>
    </row>
    <row r="19" spans="1:13" x14ac:dyDescent="0.25">
      <c r="A19" s="23" t="s">
        <v>17</v>
      </c>
      <c r="B19" s="127">
        <v>125.81076456112369</v>
      </c>
      <c r="C19" s="127">
        <v>60.486708048999574</v>
      </c>
      <c r="D19" s="127">
        <v>47.65332507838361</v>
      </c>
      <c r="E19" s="127">
        <v>43.367735381884877</v>
      </c>
      <c r="F19" s="128"/>
      <c r="K19" s="130"/>
      <c r="L19" s="130"/>
      <c r="M19" s="128"/>
    </row>
    <row r="20" spans="1:13" x14ac:dyDescent="0.25">
      <c r="A20" s="23" t="s">
        <v>93</v>
      </c>
      <c r="B20" s="127">
        <v>15879.557382063658</v>
      </c>
      <c r="C20" s="127">
        <v>15159.81638209375</v>
      </c>
      <c r="D20" s="127">
        <v>14856.198114263601</v>
      </c>
      <c r="E20" s="127">
        <v>14771.286160811824</v>
      </c>
      <c r="F20" s="128"/>
      <c r="K20" s="128"/>
      <c r="M20" s="128"/>
    </row>
    <row r="21" spans="1:13" ht="13" x14ac:dyDescent="0.3">
      <c r="A21" s="111" t="s">
        <v>22</v>
      </c>
      <c r="B21" s="124">
        <f>SUM(B17:B20)</f>
        <v>20365.935646471466</v>
      </c>
      <c r="C21" s="124">
        <f>SUM(C17:C20)</f>
        <v>18910.756491881817</v>
      </c>
      <c r="D21" s="124">
        <f>SUM(D17:D20)</f>
        <v>18309.766463507032</v>
      </c>
      <c r="E21" s="124">
        <f>SUM(E17:E20)</f>
        <v>18142.144291951765</v>
      </c>
      <c r="F21" s="128"/>
      <c r="I21" s="128"/>
      <c r="K21" s="128"/>
      <c r="M21" s="128"/>
    </row>
    <row r="22" spans="1:13" x14ac:dyDescent="0.25">
      <c r="B22" s="128"/>
      <c r="C22" s="130"/>
      <c r="D22" s="128"/>
      <c r="E22" s="128"/>
      <c r="F22" s="128"/>
      <c r="K22" s="130"/>
      <c r="L22" s="130"/>
      <c r="M22" s="128"/>
    </row>
    <row r="23" spans="1:13" s="109" customFormat="1" ht="13" x14ac:dyDescent="0.3">
      <c r="A23" s="108"/>
      <c r="B23" s="60"/>
      <c r="C23" s="113"/>
      <c r="D23" s="113"/>
      <c r="E23" s="55"/>
      <c r="F23" s="55"/>
      <c r="J23" s="134"/>
      <c r="K23" s="135"/>
      <c r="L23" s="135"/>
      <c r="M23" s="135"/>
    </row>
    <row r="24" spans="1:13" x14ac:dyDescent="0.25">
      <c r="A24" s="108"/>
      <c r="B24" s="118"/>
      <c r="C24" s="118"/>
      <c r="D24" s="142"/>
      <c r="E24" s="11"/>
      <c r="F24" s="142"/>
    </row>
    <row r="25" spans="1:13" x14ac:dyDescent="0.25">
      <c r="A25" s="108"/>
      <c r="B25" s="119"/>
      <c r="C25" s="119"/>
      <c r="D25" s="92"/>
      <c r="E25" s="83"/>
      <c r="F25" s="90"/>
    </row>
    <row r="26" spans="1:13" x14ac:dyDescent="0.25">
      <c r="A26" s="108"/>
      <c r="B26" s="119"/>
      <c r="C26" s="119"/>
      <c r="D26" s="92"/>
      <c r="E26" s="89"/>
      <c r="F26" s="60"/>
    </row>
    <row r="27" spans="1:13" x14ac:dyDescent="0.25">
      <c r="A27" s="108"/>
      <c r="B27" s="105"/>
      <c r="C27" s="105"/>
      <c r="D27" s="105"/>
      <c r="E27" s="105"/>
      <c r="F27" s="105"/>
    </row>
    <row r="28" spans="1:13" x14ac:dyDescent="0.25">
      <c r="A28" s="59"/>
      <c r="B28" s="119"/>
      <c r="C28" s="119"/>
      <c r="D28" s="142"/>
      <c r="E28" s="105"/>
      <c r="F28" s="105"/>
    </row>
    <row r="29" spans="1:13" x14ac:dyDescent="0.25">
      <c r="A29" s="59"/>
      <c r="B29" s="119"/>
      <c r="C29" s="121"/>
      <c r="D29" s="63"/>
      <c r="E29" s="105"/>
      <c r="F29" s="105"/>
    </row>
    <row r="30" spans="1:13" x14ac:dyDescent="0.25">
      <c r="A30" s="59"/>
      <c r="B30" s="119"/>
      <c r="C30" s="119"/>
      <c r="D30" s="96"/>
      <c r="E30" s="131"/>
      <c r="F30" s="132"/>
    </row>
    <row r="31" spans="1:13" x14ac:dyDescent="0.25">
      <c r="A31" s="59"/>
      <c r="B31" s="119"/>
      <c r="C31" s="119"/>
      <c r="D31" s="27"/>
      <c r="E31" s="131"/>
      <c r="F31" s="132"/>
    </row>
    <row r="32" spans="1:13" x14ac:dyDescent="0.25">
      <c r="A32" s="58"/>
      <c r="B32" s="119"/>
      <c r="C32" s="119"/>
      <c r="D32" s="92"/>
      <c r="E32" s="105"/>
      <c r="F32" s="105"/>
    </row>
    <row r="33" spans="1:6" x14ac:dyDescent="0.25">
      <c r="A33" s="58"/>
      <c r="B33" s="119"/>
      <c r="C33" s="119"/>
      <c r="D33" s="92"/>
      <c r="E33" s="105"/>
      <c r="F33" s="105"/>
    </row>
    <row r="34" spans="1:6" x14ac:dyDescent="0.25">
      <c r="A34" s="54"/>
      <c r="B34" s="27"/>
      <c r="C34" s="27"/>
      <c r="D34" s="27"/>
      <c r="E34" s="105"/>
      <c r="F34" s="105"/>
    </row>
    <row r="35" spans="1:6" x14ac:dyDescent="0.25">
      <c r="A35" s="54"/>
      <c r="B35" s="27"/>
      <c r="C35" s="27"/>
      <c r="D35" s="27"/>
      <c r="E35" s="133"/>
      <c r="F35" s="133"/>
    </row>
    <row r="36" spans="1:6" x14ac:dyDescent="0.25">
      <c r="A36" s="54"/>
      <c r="B36" s="27"/>
      <c r="C36" s="27"/>
      <c r="D36" s="27"/>
    </row>
    <row r="37" spans="1:6" x14ac:dyDescent="0.25">
      <c r="A37" s="54"/>
      <c r="B37" s="28"/>
      <c r="C37" s="28"/>
      <c r="D37" s="27"/>
    </row>
    <row r="38" spans="1:6" x14ac:dyDescent="0.25">
      <c r="A38" s="107"/>
      <c r="B38" s="94"/>
      <c r="C38" s="94"/>
      <c r="D38" s="107"/>
    </row>
    <row r="39" spans="1:6" x14ac:dyDescent="0.25">
      <c r="A39" s="54"/>
      <c r="B39" s="89"/>
      <c r="C39" s="89"/>
      <c r="D39" s="46"/>
    </row>
    <row r="40" spans="1:6" x14ac:dyDescent="0.25">
      <c r="A40" s="54"/>
      <c r="B40" s="89"/>
      <c r="C40" s="89"/>
      <c r="D40" s="54"/>
    </row>
    <row r="41" spans="1:6" x14ac:dyDescent="0.25">
      <c r="A41" s="54"/>
      <c r="B41" s="89"/>
      <c r="C41" s="89"/>
      <c r="D41" s="46"/>
    </row>
    <row r="42" spans="1:6" x14ac:dyDescent="0.25">
      <c r="A42" s="54"/>
      <c r="B42"/>
      <c r="C42"/>
      <c r="D42" s="63"/>
    </row>
    <row r="43" spans="1:6" x14ac:dyDescent="0.25">
      <c r="A43"/>
      <c r="B43"/>
      <c r="C43"/>
      <c r="D43" s="113"/>
    </row>
    <row r="44" spans="1:6" x14ac:dyDescent="0.25">
      <c r="A44"/>
      <c r="B44" s="8"/>
      <c r="C44" s="8"/>
      <c r="D44" s="146"/>
    </row>
    <row r="45" spans="1:6" x14ac:dyDescent="0.25">
      <c r="A45"/>
      <c r="B45" s="8"/>
      <c r="C45" s="8"/>
      <c r="D45" s="146"/>
    </row>
    <row r="46" spans="1:6" x14ac:dyDescent="0.25">
      <c r="A46"/>
      <c r="B46" s="8"/>
      <c r="C46" s="8"/>
      <c r="D46" s="146"/>
    </row>
    <row r="47" spans="1:6" x14ac:dyDescent="0.25">
      <c r="A47"/>
      <c r="B47" s="8"/>
      <c r="C47" s="8"/>
      <c r="D47" s="146"/>
    </row>
    <row r="48" spans="1:6" x14ac:dyDescent="0.25">
      <c r="A48"/>
      <c r="B48" s="8"/>
      <c r="C48" s="8"/>
      <c r="D48" s="146"/>
    </row>
    <row r="49" spans="1:4" x14ac:dyDescent="0.25">
      <c r="A49"/>
      <c r="B49" s="8"/>
      <c r="C49" s="8"/>
      <c r="D49" s="146"/>
    </row>
    <row r="50" spans="1:4" x14ac:dyDescent="0.25">
      <c r="A50"/>
      <c r="B50" s="8"/>
      <c r="C50" s="8"/>
      <c r="D50" s="146"/>
    </row>
    <row r="51" spans="1:4" x14ac:dyDescent="0.25">
      <c r="A51"/>
      <c r="B51" s="8"/>
      <c r="C51" s="8"/>
      <c r="D51" s="146"/>
    </row>
    <row r="52" spans="1:4" x14ac:dyDescent="0.25">
      <c r="A52"/>
      <c r="B52" s="8"/>
      <c r="C52" s="8"/>
      <c r="D52" s="8"/>
    </row>
    <row r="53" spans="1:4" x14ac:dyDescent="0.25">
      <c r="A53"/>
      <c r="B53" s="8"/>
      <c r="C53" s="8"/>
      <c r="D53" s="8"/>
    </row>
    <row r="54" spans="1:4" x14ac:dyDescent="0.25">
      <c r="A54"/>
      <c r="B54" s="8"/>
      <c r="C54" s="8"/>
      <c r="D54" s="8"/>
    </row>
    <row r="55" spans="1:4" x14ac:dyDescent="0.25">
      <c r="A55"/>
      <c r="B55" s="8"/>
      <c r="C55" s="8"/>
      <c r="D55" s="8"/>
    </row>
    <row r="56" spans="1:4" x14ac:dyDescent="0.25">
      <c r="A56"/>
      <c r="B56" s="8"/>
      <c r="C56" s="8"/>
      <c r="D56" s="8"/>
    </row>
    <row r="57" spans="1:4" x14ac:dyDescent="0.25">
      <c r="A57"/>
      <c r="B57" s="8"/>
      <c r="C57" s="8"/>
      <c r="D57" s="8"/>
    </row>
    <row r="58" spans="1:4" x14ac:dyDescent="0.25">
      <c r="A58"/>
      <c r="B58" s="8"/>
      <c r="C58" s="8"/>
      <c r="D58" s="8"/>
    </row>
    <row r="59" spans="1:4" x14ac:dyDescent="0.25">
      <c r="A59"/>
      <c r="B59" s="8"/>
      <c r="C59" s="8"/>
      <c r="D59" s="8"/>
    </row>
    <row r="60" spans="1:4" x14ac:dyDescent="0.25">
      <c r="A60"/>
      <c r="B60" s="8"/>
      <c r="C60" s="8"/>
      <c r="D60" s="8"/>
    </row>
    <row r="61" spans="1:4" x14ac:dyDescent="0.25">
      <c r="A61"/>
      <c r="B61" s="8"/>
      <c r="C61" s="8"/>
      <c r="D61" s="8"/>
    </row>
    <row r="62" spans="1:4" x14ac:dyDescent="0.25">
      <c r="A62"/>
      <c r="B62" s="8"/>
      <c r="C62" s="8"/>
      <c r="D62" s="8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"/>
  <sheetViews>
    <sheetView topLeftCell="D1" workbookViewId="0">
      <selection activeCell="I11" sqref="I11"/>
    </sheetView>
  </sheetViews>
  <sheetFormatPr defaultColWidth="8.81640625" defaultRowHeight="12.5" x14ac:dyDescent="0.25"/>
  <cols>
    <col min="1" max="1" width="14" customWidth="1"/>
    <col min="2" max="3" width="10.7265625" customWidth="1"/>
    <col min="4" max="4" width="7.26953125" customWidth="1"/>
    <col min="5" max="5" width="8.453125" customWidth="1"/>
    <col min="6" max="6" width="10.7265625" customWidth="1"/>
    <col min="7" max="7" width="8.453125" customWidth="1"/>
    <col min="8" max="8" width="7.81640625" customWidth="1"/>
    <col min="9" max="11" width="10.7265625" customWidth="1"/>
    <col min="13" max="14" width="11.453125" customWidth="1"/>
  </cols>
  <sheetData>
    <row r="1" spans="1:22" s="8" customFormat="1" x14ac:dyDescent="0.25">
      <c r="A1" s="37" t="s">
        <v>83</v>
      </c>
      <c r="B1" s="16"/>
      <c r="C1" s="16"/>
      <c r="D1" s="16"/>
      <c r="E1" s="16"/>
      <c r="F1" s="16"/>
      <c r="G1" s="16"/>
    </row>
    <row r="2" spans="1:22" s="8" customFormat="1" x14ac:dyDescent="0.25">
      <c r="A2" s="16" t="s">
        <v>70</v>
      </c>
      <c r="B2" s="16"/>
      <c r="C2" s="16"/>
      <c r="D2" s="16"/>
      <c r="E2" s="16"/>
      <c r="F2" s="16"/>
      <c r="G2" s="16"/>
    </row>
    <row r="3" spans="1:22" s="8" customFormat="1" x14ac:dyDescent="0.25">
      <c r="A3" s="16" t="s">
        <v>81</v>
      </c>
      <c r="B3" s="16"/>
      <c r="C3" s="16"/>
      <c r="D3" s="16"/>
      <c r="E3" s="16"/>
      <c r="F3" s="16"/>
      <c r="G3" s="16"/>
    </row>
    <row r="4" spans="1:22" s="8" customFormat="1" x14ac:dyDescent="0.25">
      <c r="A4" s="16" t="s">
        <v>0</v>
      </c>
      <c r="B4" s="16"/>
      <c r="C4" s="16"/>
      <c r="D4" s="16"/>
      <c r="E4" s="16"/>
      <c r="F4" s="16"/>
      <c r="G4" s="16"/>
    </row>
    <row r="5" spans="1:22" s="8" customFormat="1" x14ac:dyDescent="0.25">
      <c r="A5" s="16" t="s">
        <v>84</v>
      </c>
      <c r="B5" s="16"/>
      <c r="C5" s="16"/>
      <c r="D5" s="16"/>
      <c r="E5" s="16"/>
      <c r="F5" s="16"/>
      <c r="G5" s="16"/>
    </row>
    <row r="6" spans="1:22" x14ac:dyDescent="0.25">
      <c r="B6" s="3"/>
      <c r="C6" s="3"/>
      <c r="D6" s="3"/>
      <c r="E6" s="3"/>
      <c r="F6" s="3"/>
      <c r="G6" s="3"/>
      <c r="H6" s="3"/>
      <c r="I6" s="3"/>
    </row>
    <row r="7" spans="1:22" s="9" customFormat="1" ht="78" x14ac:dyDescent="0.3">
      <c r="A7" s="24"/>
      <c r="B7" s="99">
        <v>1985</v>
      </c>
      <c r="C7" s="99">
        <v>2009</v>
      </c>
      <c r="D7" s="99">
        <v>2020</v>
      </c>
      <c r="E7" s="100" t="s">
        <v>73</v>
      </c>
      <c r="F7" s="100" t="s">
        <v>24</v>
      </c>
      <c r="G7" s="100" t="s">
        <v>77</v>
      </c>
      <c r="H7" s="100" t="s">
        <v>90</v>
      </c>
      <c r="I7" s="100" t="s">
        <v>78</v>
      </c>
      <c r="J7" s="100" t="s">
        <v>91</v>
      </c>
      <c r="K7" s="100" t="s">
        <v>25</v>
      </c>
      <c r="L7" s="100" t="s">
        <v>92</v>
      </c>
      <c r="M7" s="98" t="s">
        <v>79</v>
      </c>
      <c r="N7" s="24"/>
      <c r="O7" s="24"/>
      <c r="P7" s="24"/>
      <c r="Q7" s="24"/>
      <c r="R7" s="24"/>
      <c r="S7" s="24"/>
      <c r="T7" s="24"/>
      <c r="U7" s="24"/>
      <c r="V7" s="24"/>
    </row>
    <row r="8" spans="1:22" s="23" customFormat="1" ht="13" x14ac:dyDescent="0.3">
      <c r="A8" s="101" t="s">
        <v>26</v>
      </c>
      <c r="B8" s="220">
        <v>370.13475843332134</v>
      </c>
      <c r="C8" s="220">
        <v>297.80127272992883</v>
      </c>
      <c r="D8" s="220">
        <v>258.91491438673461</v>
      </c>
      <c r="E8" s="220">
        <v>235.60810632623958</v>
      </c>
      <c r="F8" s="220">
        <v>214.87705085834315</v>
      </c>
      <c r="G8" s="220">
        <f>D8-B8</f>
        <v>-111.21984404658673</v>
      </c>
      <c r="H8" s="137">
        <v>-0.30048473295874656</v>
      </c>
      <c r="I8" s="220">
        <f>D8-C8</f>
        <v>-38.886358343194217</v>
      </c>
      <c r="J8" s="137">
        <f>I8/C8</f>
        <v>-0.13057821407788148</v>
      </c>
      <c r="K8" s="220">
        <f>F8-C8</f>
        <v>-82.924221871585672</v>
      </c>
      <c r="L8" s="137">
        <f>K8/C8</f>
        <v>-0.27845489413602442</v>
      </c>
      <c r="M8" s="137">
        <f>IF(I8/K8&gt;1,1,I8/K8)</f>
        <v>0.4689384773897865</v>
      </c>
      <c r="N8" s="73"/>
      <c r="O8" s="73"/>
      <c r="P8" s="73"/>
      <c r="Q8" s="74"/>
      <c r="R8" s="73"/>
      <c r="S8" s="74"/>
      <c r="T8" s="73"/>
      <c r="U8" s="74"/>
      <c r="V8" s="73"/>
    </row>
    <row r="9" spans="1:22" s="8" customFormat="1" ht="13" x14ac:dyDescent="0.3">
      <c r="A9" s="101" t="s">
        <v>27</v>
      </c>
      <c r="B9" s="103">
        <v>29.432320991120143</v>
      </c>
      <c r="C9" s="103">
        <v>17.172932165991199</v>
      </c>
      <c r="D9" s="103">
        <v>14.717291932891158</v>
      </c>
      <c r="E9" s="103">
        <v>14.278502419771113</v>
      </c>
      <c r="F9" s="103">
        <v>13.313692504364418</v>
      </c>
      <c r="G9" s="220">
        <f t="shared" ref="G9:G10" si="0">D9-B9</f>
        <v>-14.715029058228986</v>
      </c>
      <c r="H9" s="137">
        <v>-0.4999615579983846</v>
      </c>
      <c r="I9" s="103">
        <f t="shared" ref="I9:I10" si="1">D9-C9</f>
        <v>-2.4556402331000413</v>
      </c>
      <c r="J9" s="137">
        <f t="shared" ref="J9:J10" si="2">I9/C9</f>
        <v>-0.14299481354518614</v>
      </c>
      <c r="K9" s="103">
        <f t="shared" ref="K9" si="3">F9-C9</f>
        <v>-3.8592396616267806</v>
      </c>
      <c r="L9" s="137">
        <f t="shared" ref="L9:L10" si="4">K9/C9</f>
        <v>-0.22472805600836834</v>
      </c>
      <c r="M9" s="137">
        <f>IF(I9/K9&gt;1,1,I9/K9)</f>
        <v>0.63630156414409311</v>
      </c>
      <c r="N9" s="137"/>
      <c r="O9" s="137"/>
      <c r="P9" s="73"/>
      <c r="Q9" s="74"/>
      <c r="R9" s="73"/>
      <c r="S9" s="74"/>
      <c r="T9" s="73"/>
      <c r="U9" s="74"/>
      <c r="V9" s="73"/>
    </row>
    <row r="10" spans="1:22" s="8" customFormat="1" ht="13" x14ac:dyDescent="0.3">
      <c r="A10" s="139" t="s">
        <v>66</v>
      </c>
      <c r="B10" s="136">
        <v>20365.935646471466</v>
      </c>
      <c r="C10" s="136">
        <v>18910.756491881817</v>
      </c>
      <c r="D10" s="136">
        <v>18142.144291951769</v>
      </c>
      <c r="E10" s="136">
        <v>18667.958308698278</v>
      </c>
      <c r="F10" s="136">
        <v>18587.025580970432</v>
      </c>
      <c r="G10" s="220">
        <f t="shared" si="0"/>
        <v>-2223.7913545196971</v>
      </c>
      <c r="H10" s="137">
        <v>-0.10919171076262257</v>
      </c>
      <c r="I10" s="136">
        <f t="shared" si="1"/>
        <v>-768.61219993004852</v>
      </c>
      <c r="J10" s="137">
        <f t="shared" si="2"/>
        <v>-4.064418048320835E-2</v>
      </c>
      <c r="K10" s="136">
        <f>F10-C10</f>
        <v>-323.73091091138485</v>
      </c>
      <c r="L10" s="137">
        <f t="shared" si="4"/>
        <v>-1.711887681755931E-2</v>
      </c>
      <c r="M10" s="137">
        <f>IF(I10/K10&gt;1,1,I10/K10)</f>
        <v>1</v>
      </c>
      <c r="P10" s="137"/>
      <c r="Q10" s="138"/>
      <c r="R10" s="137"/>
      <c r="S10" s="138"/>
      <c r="T10" s="137"/>
      <c r="U10" s="138"/>
      <c r="V10" s="137"/>
    </row>
    <row r="11" spans="1:22" x14ac:dyDescent="0.25">
      <c r="A11" s="1"/>
      <c r="B11" s="1"/>
      <c r="C11" s="1"/>
      <c r="D11" s="1"/>
      <c r="H11" s="65"/>
    </row>
    <row r="12" spans="1:22" x14ac:dyDescent="0.25">
      <c r="A12" s="23"/>
      <c r="B12" s="1"/>
      <c r="C12" s="1"/>
      <c r="D12" s="1"/>
      <c r="M12" s="73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tabSelected="1" topLeftCell="A14" workbookViewId="0">
      <pane xSplit="1" topLeftCell="K1" activePane="topRight" state="frozen"/>
      <selection pane="topRight" activeCell="L9" sqref="L9"/>
    </sheetView>
  </sheetViews>
  <sheetFormatPr defaultColWidth="8.7265625" defaultRowHeight="12.5" x14ac:dyDescent="0.25"/>
  <cols>
    <col min="1" max="1" width="59.7265625" style="189" customWidth="1"/>
    <col min="2" max="4" width="7.36328125" style="188" bestFit="1" customWidth="1"/>
    <col min="5" max="5" width="7" style="188" customWidth="1"/>
    <col min="6" max="6" width="25" style="188" customWidth="1"/>
    <col min="7" max="7" width="15.90625" style="188" bestFit="1" customWidth="1"/>
    <col min="8" max="8" width="25.7265625" style="188" customWidth="1"/>
    <col min="9" max="9" width="10" style="188" customWidth="1"/>
    <col min="10" max="10" width="25.08984375" style="188" bestFit="1" customWidth="1"/>
    <col min="11" max="11" width="15.90625" style="188" bestFit="1" customWidth="1"/>
    <col min="12" max="12" width="25.7265625" style="188" bestFit="1" customWidth="1"/>
    <col min="13" max="16384" width="8.7265625" style="188"/>
  </cols>
  <sheetData>
    <row r="1" spans="1:12" ht="13" x14ac:dyDescent="0.3">
      <c r="A1" s="198" t="s">
        <v>26</v>
      </c>
      <c r="B1" s="187"/>
      <c r="C1" s="158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208" customFormat="1" ht="52" x14ac:dyDescent="0.3">
      <c r="A2" s="196" t="s">
        <v>14</v>
      </c>
      <c r="B2" s="194">
        <v>1985</v>
      </c>
      <c r="C2" s="194">
        <v>2009</v>
      </c>
      <c r="D2" s="194">
        <v>2019</v>
      </c>
      <c r="E2" s="197">
        <v>2020</v>
      </c>
      <c r="F2" s="194" t="s">
        <v>89</v>
      </c>
      <c r="G2" s="194" t="s">
        <v>88</v>
      </c>
      <c r="H2" s="194" t="s">
        <v>86</v>
      </c>
      <c r="I2" s="194" t="s">
        <v>85</v>
      </c>
      <c r="J2" s="194" t="s">
        <v>87</v>
      </c>
      <c r="K2" s="194" t="s">
        <v>86</v>
      </c>
      <c r="L2" s="194" t="s">
        <v>85</v>
      </c>
    </row>
    <row r="3" spans="1:12" s="154" customFormat="1" x14ac:dyDescent="0.25">
      <c r="A3" s="199" t="s">
        <v>15</v>
      </c>
      <c r="B3" s="153">
        <v>156.82904576376146</v>
      </c>
      <c r="C3" s="153">
        <v>123.02225285226206</v>
      </c>
      <c r="D3" s="153">
        <v>122.604171997457</v>
      </c>
      <c r="E3" s="153">
        <v>119.10631673841367</v>
      </c>
      <c r="F3" s="153">
        <f>C3-D3</f>
        <v>0.41808085480505497</v>
      </c>
      <c r="G3" s="153">
        <f>C3-E3</f>
        <v>3.9159361138483888</v>
      </c>
      <c r="H3" s="153">
        <f t="shared" ref="H3:H9" si="0">IF(G3&lt;0,0,G3)</f>
        <v>3.9159361138483888</v>
      </c>
      <c r="I3" s="221">
        <f>H3/$H$10</f>
        <v>9.5302016724637201E-2</v>
      </c>
      <c r="J3" s="153">
        <f>D3-E3</f>
        <v>3.4978552590433338</v>
      </c>
      <c r="K3" s="153">
        <f>IF(J3&lt;0,0,J3)</f>
        <v>3.4978552590433338</v>
      </c>
      <c r="L3" s="151">
        <f>K3/$K$10</f>
        <v>0.34136704402660106</v>
      </c>
    </row>
    <row r="4" spans="1:12" s="154" customFormat="1" x14ac:dyDescent="0.25">
      <c r="A4" s="199" t="s">
        <v>16</v>
      </c>
      <c r="B4" s="153">
        <v>27.382974585992137</v>
      </c>
      <c r="C4" s="153">
        <v>37.951601639518842</v>
      </c>
      <c r="D4" s="153">
        <v>39.78263638231563</v>
      </c>
      <c r="E4" s="153">
        <v>39.874056663131661</v>
      </c>
      <c r="F4" s="153">
        <f t="shared" ref="F4:F9" si="1">C4-D4</f>
        <v>-1.8310347427967884</v>
      </c>
      <c r="G4" s="153">
        <f>C4-E4</f>
        <v>-1.9224550236128195</v>
      </c>
      <c r="H4" s="153">
        <f t="shared" si="0"/>
        <v>0</v>
      </c>
      <c r="I4" s="221">
        <f t="shared" ref="I4:I9" si="2">H4/$H$10</f>
        <v>0</v>
      </c>
      <c r="J4" s="153">
        <f t="shared" ref="J4:J9" si="3">D4-E4</f>
        <v>-9.1420280816031152E-2</v>
      </c>
      <c r="K4" s="153">
        <f t="shared" ref="K4:K9" si="4">IF(J4&lt;0,0,J4)</f>
        <v>0</v>
      </c>
      <c r="L4" s="151">
        <f t="shared" ref="L4:L9" si="5">K4/$K$10</f>
        <v>0</v>
      </c>
    </row>
    <row r="5" spans="1:12" s="154" customFormat="1" x14ac:dyDescent="0.25">
      <c r="A5" s="199" t="s">
        <v>17</v>
      </c>
      <c r="B5" s="153">
        <v>94.543078133933079</v>
      </c>
      <c r="C5" s="153">
        <v>56.086524023698082</v>
      </c>
      <c r="D5" s="153">
        <v>35.366410301348047</v>
      </c>
      <c r="E5" s="153">
        <v>29.095887867702253</v>
      </c>
      <c r="F5" s="153">
        <f t="shared" si="1"/>
        <v>20.720113722350035</v>
      </c>
      <c r="G5" s="153">
        <f t="shared" ref="G5:G9" si="6">C5-E5</f>
        <v>26.99063615599583</v>
      </c>
      <c r="H5" s="153">
        <f t="shared" si="0"/>
        <v>26.99063615599583</v>
      </c>
      <c r="I5" s="221">
        <f t="shared" si="2"/>
        <v>0.65687028173179773</v>
      </c>
      <c r="J5" s="153">
        <f t="shared" si="3"/>
        <v>6.2705224336457945</v>
      </c>
      <c r="K5" s="153">
        <f t="shared" si="4"/>
        <v>6.2705224336457945</v>
      </c>
      <c r="L5" s="151">
        <f t="shared" si="5"/>
        <v>0.61196062991514277</v>
      </c>
    </row>
    <row r="6" spans="1:12" s="154" customFormat="1" x14ac:dyDescent="0.25">
      <c r="A6" s="199" t="s">
        <v>18</v>
      </c>
      <c r="B6" s="153">
        <v>5.451333153521424</v>
      </c>
      <c r="C6" s="153">
        <v>7.5621850410664919</v>
      </c>
      <c r="D6" s="153">
        <v>7.8402546270468445</v>
      </c>
      <c r="E6" s="153">
        <v>7.8431224311923007</v>
      </c>
      <c r="F6" s="153">
        <f t="shared" si="1"/>
        <v>-0.27806958598035258</v>
      </c>
      <c r="G6" s="153">
        <f t="shared" si="6"/>
        <v>-0.28093739012580876</v>
      </c>
      <c r="H6" s="153">
        <f t="shared" si="0"/>
        <v>0</v>
      </c>
      <c r="I6" s="221">
        <f t="shared" si="2"/>
        <v>0</v>
      </c>
      <c r="J6" s="153">
        <f t="shared" si="3"/>
        <v>-2.8678041454561765E-3</v>
      </c>
      <c r="K6" s="153">
        <f t="shared" si="4"/>
        <v>0</v>
      </c>
      <c r="L6" s="151">
        <f>K6/$K$10</f>
        <v>0</v>
      </c>
    </row>
    <row r="7" spans="1:12" s="154" customFormat="1" x14ac:dyDescent="0.25">
      <c r="A7" s="199" t="s">
        <v>19</v>
      </c>
      <c r="B7" s="153">
        <v>48.50697157484899</v>
      </c>
      <c r="C7" s="153">
        <v>46.190887853653969</v>
      </c>
      <c r="D7" s="153">
        <v>45.881498991372915</v>
      </c>
      <c r="E7" s="153">
        <v>45.550943990445525</v>
      </c>
      <c r="F7" s="153">
        <f t="shared" si="1"/>
        <v>0.30938886228105389</v>
      </c>
      <c r="G7" s="153">
        <f t="shared" si="6"/>
        <v>0.63994386320844399</v>
      </c>
      <c r="H7" s="153">
        <f t="shared" si="0"/>
        <v>0.63994386320844399</v>
      </c>
      <c r="I7" s="221">
        <f t="shared" si="2"/>
        <v>1.5574294110325546E-2</v>
      </c>
      <c r="J7" s="153">
        <f t="shared" si="3"/>
        <v>0.3305550009273901</v>
      </c>
      <c r="K7" s="153">
        <f t="shared" si="4"/>
        <v>0.3305550009273901</v>
      </c>
      <c r="L7" s="151">
        <f t="shared" si="5"/>
        <v>3.2259935073944569E-2</v>
      </c>
    </row>
    <row r="8" spans="1:12" s="154" customFormat="1" ht="14" customHeight="1" x14ac:dyDescent="0.25">
      <c r="A8" s="199" t="s">
        <v>20</v>
      </c>
      <c r="B8" s="153">
        <v>15.900637326453984</v>
      </c>
      <c r="C8" s="153">
        <v>7.1835919141905311</v>
      </c>
      <c r="D8" s="153">
        <v>1.0340286844784319</v>
      </c>
      <c r="E8" s="153">
        <v>1.1040533847632408</v>
      </c>
      <c r="F8" s="153">
        <f t="shared" si="1"/>
        <v>6.1495632297120988</v>
      </c>
      <c r="G8" s="153">
        <f t="shared" si="6"/>
        <v>6.0795385294272908</v>
      </c>
      <c r="H8" s="153">
        <f t="shared" si="0"/>
        <v>6.0795385294272908</v>
      </c>
      <c r="I8" s="221">
        <f t="shared" si="2"/>
        <v>0.14795754214696771</v>
      </c>
      <c r="J8" s="153">
        <f t="shared" si="3"/>
        <v>-7.0024700284808894E-2</v>
      </c>
      <c r="K8" s="153">
        <f t="shared" si="4"/>
        <v>0</v>
      </c>
      <c r="L8" s="151">
        <f>K8/$K$10</f>
        <v>0</v>
      </c>
    </row>
    <row r="9" spans="1:12" s="154" customFormat="1" x14ac:dyDescent="0.25">
      <c r="A9" s="199" t="s">
        <v>21</v>
      </c>
      <c r="B9" s="153">
        <v>21.5207178948103</v>
      </c>
      <c r="C9" s="153">
        <v>19.804229405538901</v>
      </c>
      <c r="D9" s="153">
        <v>16.488211473</v>
      </c>
      <c r="E9" s="153">
        <v>16.340533311086002</v>
      </c>
      <c r="F9" s="153">
        <f t="shared" si="1"/>
        <v>3.3160179325389016</v>
      </c>
      <c r="G9" s="153">
        <f t="shared" si="6"/>
        <v>3.4636960944528994</v>
      </c>
      <c r="H9" s="153">
        <f t="shared" si="0"/>
        <v>3.4636960944528994</v>
      </c>
      <c r="I9" s="221">
        <f t="shared" si="2"/>
        <v>8.4295865286271879E-2</v>
      </c>
      <c r="J9" s="153">
        <f t="shared" si="3"/>
        <v>0.14767816191399774</v>
      </c>
      <c r="K9" s="153">
        <f t="shared" si="4"/>
        <v>0.14767816191399774</v>
      </c>
      <c r="L9" s="151">
        <f t="shared" si="5"/>
        <v>1.4412390984311635E-2</v>
      </c>
    </row>
    <row r="10" spans="1:12" s="155" customFormat="1" ht="13" x14ac:dyDescent="0.3">
      <c r="A10" s="157" t="s">
        <v>22</v>
      </c>
      <c r="B10" s="156">
        <v>370.13475843332134</v>
      </c>
      <c r="C10" s="156">
        <v>297.80127272992883</v>
      </c>
      <c r="D10" s="156">
        <v>268.99721245701886</v>
      </c>
      <c r="E10" s="156">
        <v>258.91491438673467</v>
      </c>
      <c r="F10" s="156">
        <f>SUM(F3:F9)</f>
        <v>28.804060272910004</v>
      </c>
      <c r="G10" s="156">
        <f>SUM(G3:G9)</f>
        <v>38.886358343194225</v>
      </c>
      <c r="H10" s="156">
        <f>SUM(H3:H9)</f>
        <v>41.089750756932851</v>
      </c>
      <c r="I10" s="222">
        <v>1.0000000000000002</v>
      </c>
      <c r="J10" s="184">
        <f>SUM(J3:J9)</f>
        <v>10.082298070284221</v>
      </c>
      <c r="K10" s="184">
        <f t="shared" ref="K10" si="7">SUM(K3:K9)</f>
        <v>10.246610855530516</v>
      </c>
      <c r="L10" s="152">
        <v>1</v>
      </c>
    </row>
    <row r="11" spans="1:12" x14ac:dyDescent="0.25">
      <c r="D11" s="207"/>
      <c r="E11" s="207"/>
      <c r="I11" s="206"/>
      <c r="L11" s="206"/>
    </row>
    <row r="12" spans="1:12" ht="13" x14ac:dyDescent="0.3">
      <c r="A12" s="200" t="s">
        <v>27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s="209" customFormat="1" ht="52" x14ac:dyDescent="0.3">
      <c r="A13" s="196" t="s">
        <v>14</v>
      </c>
      <c r="B13" s="193">
        <v>1985</v>
      </c>
      <c r="C13" s="193">
        <v>2009</v>
      </c>
      <c r="D13" s="193">
        <v>2019</v>
      </c>
      <c r="E13" s="195">
        <v>2020</v>
      </c>
      <c r="F13" s="193" t="s">
        <v>89</v>
      </c>
      <c r="G13" s="194" t="s">
        <v>88</v>
      </c>
      <c r="H13" s="193" t="s">
        <v>86</v>
      </c>
      <c r="I13" s="194" t="s">
        <v>85</v>
      </c>
      <c r="J13" s="193" t="s">
        <v>87</v>
      </c>
      <c r="K13" s="193" t="s">
        <v>86</v>
      </c>
      <c r="L13" s="193" t="s">
        <v>85</v>
      </c>
    </row>
    <row r="14" spans="1:12" s="154" customFormat="1" x14ac:dyDescent="0.25">
      <c r="A14" s="199" t="s">
        <v>15</v>
      </c>
      <c r="B14" s="185">
        <v>7.6382759360341934</v>
      </c>
      <c r="C14" s="185">
        <v>4.4673436990645881</v>
      </c>
      <c r="D14" s="185">
        <v>4.2439398992055271</v>
      </c>
      <c r="E14" s="185">
        <v>4.1600462591720824</v>
      </c>
      <c r="F14" s="223">
        <v>0.223403799859061</v>
      </c>
      <c r="G14" s="223">
        <v>0.30729743989250569</v>
      </c>
      <c r="H14" s="223">
        <v>0.30729743989250569</v>
      </c>
      <c r="I14" s="221">
        <v>0.12177237442068366</v>
      </c>
      <c r="J14" s="223">
        <v>8.3893640033444683E-2</v>
      </c>
      <c r="K14" s="223">
        <v>8.3893640033444683E-2</v>
      </c>
      <c r="L14" s="151">
        <v>0.1771518814345904</v>
      </c>
    </row>
    <row r="15" spans="1:12" s="154" customFormat="1" x14ac:dyDescent="0.25">
      <c r="A15" s="199" t="s">
        <v>16</v>
      </c>
      <c r="B15" s="185">
        <v>1.7912667761295531</v>
      </c>
      <c r="C15" s="185">
        <v>2.5421707413133281</v>
      </c>
      <c r="D15" s="185">
        <v>2.6060579582480186</v>
      </c>
      <c r="E15" s="185">
        <v>2.6079201852140743</v>
      </c>
      <c r="F15" s="223">
        <v>-6.3887216934690461E-2</v>
      </c>
      <c r="G15" s="223">
        <v>-6.5749443900746218E-2</v>
      </c>
      <c r="H15" s="223">
        <v>0</v>
      </c>
      <c r="I15" s="221">
        <v>0</v>
      </c>
      <c r="J15" s="223">
        <v>-1.8622269660557578E-3</v>
      </c>
      <c r="K15" s="223">
        <v>0</v>
      </c>
      <c r="L15" s="151">
        <v>0</v>
      </c>
    </row>
    <row r="16" spans="1:12" s="154" customFormat="1" x14ac:dyDescent="0.25">
      <c r="A16" s="199" t="s">
        <v>17</v>
      </c>
      <c r="B16" s="185">
        <v>12.931227257563313</v>
      </c>
      <c r="C16" s="185">
        <v>4.1885332029631801</v>
      </c>
      <c r="D16" s="185">
        <v>2.60812021213665</v>
      </c>
      <c r="E16" s="185">
        <v>2.2592544981736222</v>
      </c>
      <c r="F16" s="223">
        <v>1.5804129908265301</v>
      </c>
      <c r="G16" s="223">
        <v>1.9292787047895579</v>
      </c>
      <c r="H16" s="223">
        <v>1.9292787047895579</v>
      </c>
      <c r="I16" s="221">
        <v>0.76451287353277808</v>
      </c>
      <c r="J16" s="223">
        <v>0.34886571396302779</v>
      </c>
      <c r="K16" s="223">
        <v>0.34886571396302779</v>
      </c>
      <c r="L16" s="151">
        <v>0.73667345429205611</v>
      </c>
    </row>
    <row r="17" spans="1:12" s="154" customFormat="1" x14ac:dyDescent="0.25">
      <c r="A17" s="199" t="s">
        <v>18</v>
      </c>
      <c r="B17" s="185">
        <v>1.5740711364913751E-3</v>
      </c>
      <c r="C17" s="185">
        <v>2.1020489229876572E-3</v>
      </c>
      <c r="D17" s="185">
        <v>2.0456036969084095E-3</v>
      </c>
      <c r="E17" s="185">
        <v>4.2522253120485737E-3</v>
      </c>
      <c r="F17" s="223">
        <v>5.644522607924779E-5</v>
      </c>
      <c r="G17" s="223">
        <v>-2.1501763890609165E-3</v>
      </c>
      <c r="H17" s="223">
        <v>0</v>
      </c>
      <c r="I17" s="221">
        <v>0</v>
      </c>
      <c r="J17" s="223">
        <v>-2.2066216151401643E-3</v>
      </c>
      <c r="K17" s="223">
        <v>0</v>
      </c>
      <c r="L17" s="151">
        <v>0</v>
      </c>
    </row>
    <row r="18" spans="1:12" s="154" customFormat="1" x14ac:dyDescent="0.25">
      <c r="A18" s="199" t="s">
        <v>19</v>
      </c>
      <c r="B18" s="185">
        <v>7.069976950256593</v>
      </c>
      <c r="C18" s="185">
        <v>5.9727824737271131</v>
      </c>
      <c r="D18" s="185">
        <v>5.7266284149423585</v>
      </c>
      <c r="E18" s="185">
        <v>5.685818765019329</v>
      </c>
      <c r="F18" s="223">
        <v>0.2461540587847546</v>
      </c>
      <c r="G18" s="223">
        <v>0.28696370870778409</v>
      </c>
      <c r="H18" s="223">
        <v>0.28696370870778409</v>
      </c>
      <c r="I18" s="221">
        <v>0.11371475204653828</v>
      </c>
      <c r="J18" s="223">
        <v>4.080964992302949E-2</v>
      </c>
      <c r="K18" s="223">
        <v>4.080964992302949E-2</v>
      </c>
      <c r="L18" s="151">
        <v>8.6174664273353463E-2</v>
      </c>
    </row>
    <row r="19" spans="1:12" s="155" customFormat="1" ht="13" x14ac:dyDescent="0.3">
      <c r="A19" s="157" t="s">
        <v>22</v>
      </c>
      <c r="B19" s="186">
        <f>SUM(B14:B18)</f>
        <v>29.432320991120143</v>
      </c>
      <c r="C19" s="186">
        <f t="shared" ref="C19:E19" si="8">SUM(C14:C18)</f>
        <v>17.172932165991199</v>
      </c>
      <c r="D19" s="186">
        <f t="shared" si="8"/>
        <v>15.186792088229463</v>
      </c>
      <c r="E19" s="186">
        <f t="shared" si="8"/>
        <v>14.717291932891158</v>
      </c>
      <c r="F19" s="224">
        <v>1.9861400777617344</v>
      </c>
      <c r="G19" s="224">
        <v>2.4556402331000404</v>
      </c>
      <c r="H19" s="224">
        <v>2.5235398533898477</v>
      </c>
      <c r="I19" s="222">
        <v>1</v>
      </c>
      <c r="J19" s="224">
        <v>0.46950015533830602</v>
      </c>
      <c r="K19" s="224">
        <v>0.47356900391950196</v>
      </c>
      <c r="L19" s="152">
        <v>1</v>
      </c>
    </row>
    <row r="20" spans="1:12" x14ac:dyDescent="0.25">
      <c r="D20" s="207"/>
      <c r="E20" s="207"/>
      <c r="F20" s="223"/>
      <c r="G20" s="223"/>
      <c r="H20" s="153"/>
      <c r="I20" s="221"/>
      <c r="J20" s="153"/>
      <c r="K20" s="153"/>
      <c r="L20" s="151"/>
    </row>
    <row r="21" spans="1:12" ht="13" x14ac:dyDescent="0.3">
      <c r="A21" s="201" t="s">
        <v>66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</row>
    <row r="22" spans="1:12" s="209" customFormat="1" ht="39" x14ac:dyDescent="0.3">
      <c r="A22" s="202" t="s">
        <v>14</v>
      </c>
      <c r="B22" s="192">
        <v>1985</v>
      </c>
      <c r="C22" s="192">
        <v>2009</v>
      </c>
      <c r="D22" s="192">
        <v>2019</v>
      </c>
      <c r="E22" s="195">
        <v>2020</v>
      </c>
      <c r="F22" s="193" t="s">
        <v>89</v>
      </c>
      <c r="G22" s="194" t="s">
        <v>88</v>
      </c>
      <c r="H22" s="193" t="s">
        <v>86</v>
      </c>
      <c r="I22" s="194" t="s">
        <v>85</v>
      </c>
      <c r="J22" s="193" t="s">
        <v>87</v>
      </c>
      <c r="K22" s="193" t="s">
        <v>86</v>
      </c>
      <c r="L22" s="193" t="s">
        <v>85</v>
      </c>
    </row>
    <row r="23" spans="1:12" s="154" customFormat="1" x14ac:dyDescent="0.25">
      <c r="A23" s="199" t="s">
        <v>15</v>
      </c>
      <c r="B23" s="127">
        <v>2977.8356939608539</v>
      </c>
      <c r="C23" s="127">
        <v>2007.2697069461369</v>
      </c>
      <c r="D23" s="127">
        <v>1681.205630021045</v>
      </c>
      <c r="E23" s="127">
        <v>1627.2260357102889</v>
      </c>
      <c r="F23" s="225">
        <v>326.06407692509197</v>
      </c>
      <c r="G23" s="225">
        <v>380.04367123584802</v>
      </c>
      <c r="H23" s="225">
        <v>380.04367123584802</v>
      </c>
      <c r="I23" s="221">
        <v>0.48370513221653905</v>
      </c>
      <c r="J23" s="225">
        <v>53.979594310756056</v>
      </c>
      <c r="K23" s="225">
        <v>53.979594310756056</v>
      </c>
      <c r="L23" s="151">
        <v>0.32203135068536509</v>
      </c>
    </row>
    <row r="24" spans="1:12" s="154" customFormat="1" x14ac:dyDescent="0.25">
      <c r="A24" s="199" t="s">
        <v>16</v>
      </c>
      <c r="B24" s="127">
        <v>1382.731805885832</v>
      </c>
      <c r="C24" s="127">
        <v>1683.1836947929319</v>
      </c>
      <c r="D24" s="127">
        <v>1724.7093941440007</v>
      </c>
      <c r="E24" s="127">
        <v>1700.2643600477679</v>
      </c>
      <c r="F24" s="225">
        <v>-41.525699351068852</v>
      </c>
      <c r="G24" s="225">
        <v>-17.080665254836049</v>
      </c>
      <c r="H24" s="225">
        <v>0</v>
      </c>
      <c r="I24" s="221">
        <v>0</v>
      </c>
      <c r="J24" s="225">
        <v>24.445034096232803</v>
      </c>
      <c r="K24" s="225">
        <v>24.445034096232803</v>
      </c>
      <c r="L24" s="151">
        <v>0.14583413321413297</v>
      </c>
    </row>
    <row r="25" spans="1:12" s="154" customFormat="1" x14ac:dyDescent="0.25">
      <c r="A25" s="199" t="s">
        <v>17</v>
      </c>
      <c r="B25" s="127">
        <v>125.81076456112369</v>
      </c>
      <c r="C25" s="127">
        <v>60.486708048999574</v>
      </c>
      <c r="D25" s="127">
        <v>47.65332507838361</v>
      </c>
      <c r="E25" s="127">
        <v>43.367735381884877</v>
      </c>
      <c r="F25" s="225">
        <v>12.833382970615965</v>
      </c>
      <c r="G25" s="225">
        <v>17.118972667114697</v>
      </c>
      <c r="H25" s="225">
        <v>17.118972667114697</v>
      </c>
      <c r="I25" s="221">
        <v>2.1788377399973299E-2</v>
      </c>
      <c r="J25" s="225">
        <v>4.2855896964987323</v>
      </c>
      <c r="K25" s="225">
        <v>4.2855896964987323</v>
      </c>
      <c r="L25" s="151">
        <v>2.5566962035721914E-2</v>
      </c>
    </row>
    <row r="26" spans="1:12" s="154" customFormat="1" x14ac:dyDescent="0.25">
      <c r="A26" s="199" t="s">
        <v>19</v>
      </c>
      <c r="B26" s="127">
        <v>15879.557382063658</v>
      </c>
      <c r="C26" s="127">
        <v>15159.81638209375</v>
      </c>
      <c r="D26" s="127">
        <v>14856.198114263601</v>
      </c>
      <c r="E26" s="127">
        <v>14771.286160811824</v>
      </c>
      <c r="F26" s="225">
        <v>303.6182678301484</v>
      </c>
      <c r="G26" s="225">
        <v>388.53022128192606</v>
      </c>
      <c r="H26" s="225">
        <v>388.53022128192606</v>
      </c>
      <c r="I26" s="221">
        <v>0.49450649038348765</v>
      </c>
      <c r="J26" s="225">
        <v>84.911953451777663</v>
      </c>
      <c r="K26" s="225">
        <v>84.911953451777663</v>
      </c>
      <c r="L26" s="151">
        <v>0.50656755406478005</v>
      </c>
    </row>
    <row r="27" spans="1:12" s="155" customFormat="1" ht="13" x14ac:dyDescent="0.3">
      <c r="A27" s="203" t="s">
        <v>22</v>
      </c>
      <c r="B27" s="124">
        <v>20365.935646471466</v>
      </c>
      <c r="C27" s="124">
        <v>18910.756491881817</v>
      </c>
      <c r="D27" s="124">
        <v>18309.766463507032</v>
      </c>
      <c r="E27" s="124">
        <v>18142.144291951765</v>
      </c>
      <c r="F27" s="226">
        <v>600.99002837478747</v>
      </c>
      <c r="G27" s="226">
        <v>768.61219993005272</v>
      </c>
      <c r="H27" s="226">
        <v>785.69286518488877</v>
      </c>
      <c r="I27" s="222">
        <v>1</v>
      </c>
      <c r="J27" s="226">
        <v>167.62217155526525</v>
      </c>
      <c r="K27" s="226">
        <v>167.62217155526525</v>
      </c>
      <c r="L27" s="152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41"/>
  <sheetViews>
    <sheetView topLeftCell="A22" workbookViewId="0"/>
  </sheetViews>
  <sheetFormatPr defaultColWidth="9.1796875" defaultRowHeight="12.5" x14ac:dyDescent="0.25"/>
  <cols>
    <col min="1" max="1" width="9.7265625" style="38" bestFit="1" customWidth="1"/>
    <col min="2" max="2" width="20.81640625" style="38" bestFit="1" customWidth="1"/>
    <col min="3" max="3" width="28.453125" style="38" bestFit="1" customWidth="1"/>
    <col min="4" max="4" width="16.453125" style="52" bestFit="1" customWidth="1"/>
    <col min="5" max="9" width="16.453125" style="45" bestFit="1" customWidth="1"/>
    <col min="10" max="10" width="16.453125" style="42" bestFit="1" customWidth="1"/>
    <col min="11" max="13" width="16.453125" style="50" bestFit="1" customWidth="1"/>
    <col min="14" max="14" width="16.453125" style="8" bestFit="1" customWidth="1"/>
    <col min="15" max="16" width="18.7265625" style="8" bestFit="1" customWidth="1"/>
    <col min="17" max="17" width="16.453125" style="69" bestFit="1" customWidth="1"/>
    <col min="18" max="18" width="16.453125" style="69" customWidth="1"/>
    <col min="19" max="19" width="17.453125" style="79" bestFit="1" customWidth="1"/>
    <col min="20" max="20" width="16.453125" style="34" bestFit="1" customWidth="1"/>
    <col min="21" max="25" width="16.453125" style="45" bestFit="1" customWidth="1"/>
    <col min="26" max="26" width="16.453125" style="42" bestFit="1" customWidth="1"/>
    <col min="27" max="30" width="16.453125" style="50" bestFit="1" customWidth="1"/>
    <col min="31" max="31" width="18.7265625" style="50" bestFit="1" customWidth="1"/>
    <col min="32" max="32" width="18.7265625" style="50" customWidth="1"/>
    <col min="33" max="33" width="16.453125" style="69" bestFit="1" customWidth="1"/>
    <col min="34" max="34" width="16.453125" style="69" customWidth="1"/>
    <col min="35" max="35" width="17.453125" style="79" bestFit="1" customWidth="1"/>
    <col min="36" max="36" width="15.26953125" style="34" bestFit="1" customWidth="1"/>
    <col min="37" max="41" width="15.26953125" style="45" bestFit="1" customWidth="1"/>
    <col min="42" max="42" width="15.26953125" style="42" bestFit="1" customWidth="1"/>
    <col min="43" max="46" width="15.26953125" style="50" bestFit="1" customWidth="1"/>
    <col min="47" max="47" width="18.7265625" style="50" bestFit="1" customWidth="1"/>
    <col min="48" max="48" width="18.7265625" style="50" customWidth="1"/>
    <col min="49" max="49" width="15.26953125" style="69" bestFit="1" customWidth="1"/>
    <col min="50" max="50" width="15.26953125" style="69" customWidth="1"/>
    <col min="51" max="51" width="17.453125" style="79" bestFit="1" customWidth="1"/>
    <col min="52" max="52" width="21.453125" style="81" bestFit="1" customWidth="1"/>
    <col min="53" max="16384" width="9.1796875" style="48"/>
  </cols>
  <sheetData>
    <row r="1" spans="1:52" s="47" customFormat="1" ht="10.5" x14ac:dyDescent="0.25">
      <c r="A1" s="140">
        <v>44462</v>
      </c>
      <c r="B1" s="51"/>
      <c r="C1" s="51"/>
      <c r="D1" s="29" t="s">
        <v>28</v>
      </c>
      <c r="E1" s="29" t="s">
        <v>29</v>
      </c>
      <c r="F1" s="29" t="s">
        <v>30</v>
      </c>
      <c r="G1" s="29" t="s">
        <v>31</v>
      </c>
      <c r="H1" s="29" t="s">
        <v>32</v>
      </c>
      <c r="I1" s="29" t="s">
        <v>33</v>
      </c>
      <c r="J1" s="17" t="s">
        <v>34</v>
      </c>
      <c r="K1" s="17" t="s">
        <v>35</v>
      </c>
      <c r="L1" s="17" t="s">
        <v>36</v>
      </c>
      <c r="M1" s="17" t="s">
        <v>37</v>
      </c>
      <c r="N1" s="17" t="s">
        <v>38</v>
      </c>
      <c r="O1" s="17" t="s">
        <v>65</v>
      </c>
      <c r="P1" s="17" t="s">
        <v>71</v>
      </c>
      <c r="Q1" s="75" t="s">
        <v>73</v>
      </c>
      <c r="R1" s="76" t="s">
        <v>94</v>
      </c>
      <c r="S1" s="76" t="s">
        <v>3</v>
      </c>
      <c r="T1" s="29" t="s">
        <v>28</v>
      </c>
      <c r="U1" s="29" t="s">
        <v>29</v>
      </c>
      <c r="V1" s="29" t="s">
        <v>30</v>
      </c>
      <c r="W1" s="29" t="s">
        <v>31</v>
      </c>
      <c r="X1" s="29" t="s">
        <v>32</v>
      </c>
      <c r="Y1" s="29" t="s">
        <v>33</v>
      </c>
      <c r="Z1" s="17" t="s">
        <v>34</v>
      </c>
      <c r="AA1" s="17" t="s">
        <v>35</v>
      </c>
      <c r="AB1" s="17" t="s">
        <v>36</v>
      </c>
      <c r="AC1" s="17" t="s">
        <v>37</v>
      </c>
      <c r="AD1" s="17" t="s">
        <v>38</v>
      </c>
      <c r="AE1" s="17" t="s">
        <v>65</v>
      </c>
      <c r="AF1" s="17" t="s">
        <v>71</v>
      </c>
      <c r="AG1" s="75" t="s">
        <v>73</v>
      </c>
      <c r="AH1" s="76" t="s">
        <v>94</v>
      </c>
      <c r="AI1" s="76" t="s">
        <v>3</v>
      </c>
      <c r="AJ1" s="29" t="s">
        <v>28</v>
      </c>
      <c r="AK1" s="29" t="s">
        <v>29</v>
      </c>
      <c r="AL1" s="29" t="s">
        <v>30</v>
      </c>
      <c r="AM1" s="29" t="s">
        <v>31</v>
      </c>
      <c r="AN1" s="29" t="s">
        <v>32</v>
      </c>
      <c r="AO1" s="29" t="s">
        <v>33</v>
      </c>
      <c r="AP1" s="17" t="s">
        <v>34</v>
      </c>
      <c r="AQ1" s="17" t="s">
        <v>35</v>
      </c>
      <c r="AR1" s="17" t="s">
        <v>36</v>
      </c>
      <c r="AS1" s="17" t="s">
        <v>37</v>
      </c>
      <c r="AT1" s="17" t="s">
        <v>38</v>
      </c>
      <c r="AU1" s="17" t="s">
        <v>65</v>
      </c>
      <c r="AV1" s="17" t="s">
        <v>71</v>
      </c>
      <c r="AW1" s="75" t="s">
        <v>73</v>
      </c>
      <c r="AX1" s="76" t="s">
        <v>94</v>
      </c>
      <c r="AY1" s="76" t="s">
        <v>3</v>
      </c>
      <c r="AZ1" s="97" t="s">
        <v>72</v>
      </c>
    </row>
    <row r="2" spans="1:52" ht="10.5" x14ac:dyDescent="0.25">
      <c r="A2" s="19"/>
      <c r="C2" s="51"/>
      <c r="D2" s="39" t="s">
        <v>39</v>
      </c>
      <c r="E2" s="39" t="s">
        <v>40</v>
      </c>
      <c r="F2" s="39" t="s">
        <v>41</v>
      </c>
      <c r="G2" s="39" t="s">
        <v>42</v>
      </c>
      <c r="H2" s="39" t="s">
        <v>43</v>
      </c>
      <c r="I2" s="39" t="s">
        <v>44</v>
      </c>
      <c r="J2" s="39" t="s">
        <v>45</v>
      </c>
      <c r="K2" s="39" t="s">
        <v>46</v>
      </c>
      <c r="L2" s="39" t="s">
        <v>47</v>
      </c>
      <c r="M2" s="39" t="s">
        <v>48</v>
      </c>
      <c r="N2" s="39" t="s">
        <v>49</v>
      </c>
      <c r="O2" s="39" t="s">
        <v>67</v>
      </c>
      <c r="P2" s="39" t="s">
        <v>75</v>
      </c>
      <c r="Q2" s="77"/>
      <c r="R2" s="77"/>
      <c r="S2" s="77"/>
      <c r="T2" s="39" t="s">
        <v>39</v>
      </c>
      <c r="U2" s="39" t="s">
        <v>40</v>
      </c>
      <c r="V2" s="39" t="s">
        <v>41</v>
      </c>
      <c r="W2" s="39" t="s">
        <v>42</v>
      </c>
      <c r="X2" s="39" t="s">
        <v>43</v>
      </c>
      <c r="Y2" s="39" t="s">
        <v>44</v>
      </c>
      <c r="Z2" s="39" t="s">
        <v>45</v>
      </c>
      <c r="AA2" s="39" t="s">
        <v>46</v>
      </c>
      <c r="AB2" s="39" t="s">
        <v>47</v>
      </c>
      <c r="AC2" s="39" t="s">
        <v>48</v>
      </c>
      <c r="AD2" s="39" t="s">
        <v>49</v>
      </c>
      <c r="AE2" s="39" t="s">
        <v>67</v>
      </c>
      <c r="AF2" s="39" t="s">
        <v>75</v>
      </c>
      <c r="AG2" s="77"/>
      <c r="AH2" s="77"/>
      <c r="AI2" s="77"/>
      <c r="AJ2" s="39" t="s">
        <v>39</v>
      </c>
      <c r="AK2" s="39" t="s">
        <v>40</v>
      </c>
      <c r="AL2" s="39" t="s">
        <v>41</v>
      </c>
      <c r="AM2" s="39" t="s">
        <v>42</v>
      </c>
      <c r="AN2" s="39" t="s">
        <v>43</v>
      </c>
      <c r="AO2" s="39" t="s">
        <v>44</v>
      </c>
      <c r="AP2" s="39" t="s">
        <v>45</v>
      </c>
      <c r="AQ2" s="39" t="s">
        <v>46</v>
      </c>
      <c r="AR2" s="39" t="s">
        <v>47</v>
      </c>
      <c r="AS2" s="39" t="s">
        <v>48</v>
      </c>
      <c r="AT2" s="39" t="s">
        <v>49</v>
      </c>
      <c r="AU2" s="39" t="s">
        <v>67</v>
      </c>
      <c r="AV2" s="39" t="s">
        <v>75</v>
      </c>
      <c r="AW2" s="77"/>
      <c r="AX2" s="77"/>
      <c r="AY2" s="77"/>
      <c r="AZ2" s="172" t="s">
        <v>76</v>
      </c>
    </row>
    <row r="3" spans="1:52" s="47" customFormat="1" ht="10.5" x14ac:dyDescent="0.25">
      <c r="A3" s="40" t="s">
        <v>50</v>
      </c>
      <c r="B3" s="40" t="s">
        <v>51</v>
      </c>
      <c r="C3" s="40" t="s">
        <v>52</v>
      </c>
      <c r="D3" s="32" t="s">
        <v>53</v>
      </c>
      <c r="E3" s="41" t="s">
        <v>53</v>
      </c>
      <c r="F3" s="41" t="s">
        <v>53</v>
      </c>
      <c r="G3" s="41" t="s">
        <v>53</v>
      </c>
      <c r="H3" s="41" t="s">
        <v>53</v>
      </c>
      <c r="I3" s="41" t="s">
        <v>53</v>
      </c>
      <c r="J3" s="41" t="s">
        <v>53</v>
      </c>
      <c r="K3" s="72" t="s">
        <v>53</v>
      </c>
      <c r="L3" s="72" t="s">
        <v>53</v>
      </c>
      <c r="M3" s="72" t="s">
        <v>53</v>
      </c>
      <c r="N3" s="72" t="s">
        <v>53</v>
      </c>
      <c r="O3" s="72" t="s">
        <v>53</v>
      </c>
      <c r="P3" s="72" t="s">
        <v>53</v>
      </c>
      <c r="Q3" s="78" t="s">
        <v>53</v>
      </c>
      <c r="R3" s="76" t="s">
        <v>53</v>
      </c>
      <c r="S3" s="78" t="s">
        <v>53</v>
      </c>
      <c r="T3" s="32" t="s">
        <v>54</v>
      </c>
      <c r="U3" s="41" t="s">
        <v>54</v>
      </c>
      <c r="V3" s="41" t="s">
        <v>54</v>
      </c>
      <c r="W3" s="41" t="s">
        <v>54</v>
      </c>
      <c r="X3" s="41" t="s">
        <v>54</v>
      </c>
      <c r="Y3" s="41" t="s">
        <v>54</v>
      </c>
      <c r="Z3" s="18" t="s">
        <v>54</v>
      </c>
      <c r="AA3" s="72" t="s">
        <v>54</v>
      </c>
      <c r="AB3" s="72" t="s">
        <v>54</v>
      </c>
      <c r="AC3" s="72" t="s">
        <v>54</v>
      </c>
      <c r="AD3" s="72" t="s">
        <v>54</v>
      </c>
      <c r="AE3" s="72" t="s">
        <v>54</v>
      </c>
      <c r="AF3" s="72" t="s">
        <v>54</v>
      </c>
      <c r="AG3" s="78" t="s">
        <v>54</v>
      </c>
      <c r="AH3" s="78" t="s">
        <v>54</v>
      </c>
      <c r="AI3" s="80" t="s">
        <v>54</v>
      </c>
      <c r="AJ3" s="32" t="s">
        <v>68</v>
      </c>
      <c r="AK3" s="41" t="s">
        <v>68</v>
      </c>
      <c r="AL3" s="41" t="s">
        <v>68</v>
      </c>
      <c r="AM3" s="41" t="s">
        <v>68</v>
      </c>
      <c r="AN3" s="41" t="s">
        <v>68</v>
      </c>
      <c r="AO3" s="41" t="s">
        <v>68</v>
      </c>
      <c r="AP3" s="18" t="s">
        <v>68</v>
      </c>
      <c r="AQ3" s="72" t="s">
        <v>68</v>
      </c>
      <c r="AR3" s="72" t="s">
        <v>68</v>
      </c>
      <c r="AS3" s="72" t="s">
        <v>68</v>
      </c>
      <c r="AT3" s="72" t="s">
        <v>68</v>
      </c>
      <c r="AU3" s="72" t="s">
        <v>68</v>
      </c>
      <c r="AV3" s="72" t="s">
        <v>68</v>
      </c>
      <c r="AW3" s="78" t="s">
        <v>68</v>
      </c>
      <c r="AX3" s="78" t="s">
        <v>68</v>
      </c>
      <c r="AY3" s="80" t="s">
        <v>68</v>
      </c>
      <c r="AZ3" s="97" t="s">
        <v>53</v>
      </c>
    </row>
    <row r="4" spans="1:52" ht="10" x14ac:dyDescent="0.2">
      <c r="A4" s="19" t="s">
        <v>55</v>
      </c>
      <c r="B4" s="19" t="s">
        <v>56</v>
      </c>
      <c r="C4" s="19" t="s">
        <v>57</v>
      </c>
      <c r="D4" s="31">
        <v>18635715.253024623</v>
      </c>
      <c r="E4" s="31">
        <v>14421031.817628754</v>
      </c>
      <c r="F4" s="31">
        <v>14358283.144125493</v>
      </c>
      <c r="G4" s="31">
        <v>14547841.695536913</v>
      </c>
      <c r="H4" s="31">
        <v>15709497.838830821</v>
      </c>
      <c r="I4" s="31">
        <v>15488170.304433413</v>
      </c>
      <c r="J4" s="31">
        <v>14853496.044318581</v>
      </c>
      <c r="K4" s="31">
        <v>14475062.082670873</v>
      </c>
      <c r="L4" s="31">
        <v>14384899.12721095</v>
      </c>
      <c r="M4" s="31">
        <v>14500041.227629088</v>
      </c>
      <c r="N4" s="31">
        <v>14437188.578197952</v>
      </c>
      <c r="O4" s="31">
        <v>13866647.900621314</v>
      </c>
      <c r="P4" s="31">
        <v>13240600.490814213</v>
      </c>
      <c r="Q4" s="66">
        <v>12452730.648760464</v>
      </c>
      <c r="R4" s="85">
        <v>11555613.066840693</v>
      </c>
      <c r="S4" s="85">
        <v>11796630.259137699</v>
      </c>
      <c r="T4" s="31">
        <v>1188990.8107719652</v>
      </c>
      <c r="U4" s="31">
        <v>739129.49657873111</v>
      </c>
      <c r="V4" s="31">
        <v>740920.88478264026</v>
      </c>
      <c r="W4" s="31">
        <v>718809.13266561716</v>
      </c>
      <c r="X4" s="31">
        <v>758087.40198096551</v>
      </c>
      <c r="Y4" s="31">
        <v>752457.67344525678</v>
      </c>
      <c r="Z4" s="31">
        <v>685688.34086422937</v>
      </c>
      <c r="AA4" s="31">
        <v>640581.14415699174</v>
      </c>
      <c r="AB4" s="31">
        <v>617039.73002706864</v>
      </c>
      <c r="AC4" s="31">
        <v>637817.8731541381</v>
      </c>
      <c r="AD4" s="31">
        <v>634668.57472533605</v>
      </c>
      <c r="AE4" s="31">
        <v>630745.93725556449</v>
      </c>
      <c r="AF4" s="31">
        <v>577824.3771209066</v>
      </c>
      <c r="AG4" s="66">
        <v>541449.49577177758</v>
      </c>
      <c r="AH4" s="85">
        <v>475556.16216945974</v>
      </c>
      <c r="AI4" s="85">
        <v>475556.16216945974</v>
      </c>
      <c r="AJ4" s="31">
        <v>798306984.62706232</v>
      </c>
      <c r="AK4" s="31">
        <v>699103585.34676886</v>
      </c>
      <c r="AL4" s="31">
        <v>706306963.23162687</v>
      </c>
      <c r="AM4" s="31">
        <v>713661903.36025679</v>
      </c>
      <c r="AN4" s="31">
        <v>726186651.02560568</v>
      </c>
      <c r="AO4" s="31">
        <v>778324703.36338449</v>
      </c>
      <c r="AP4" s="31">
        <v>700054941.08758068</v>
      </c>
      <c r="AQ4" s="31">
        <v>697459890.84594297</v>
      </c>
      <c r="AR4" s="31">
        <v>698049152.40232873</v>
      </c>
      <c r="AS4" s="31">
        <v>698652326.64106178</v>
      </c>
      <c r="AT4" s="31">
        <v>690283916.59123492</v>
      </c>
      <c r="AU4" s="31">
        <v>685034710.49930167</v>
      </c>
      <c r="AV4" s="31">
        <v>676979912.10151839</v>
      </c>
      <c r="AW4" s="66">
        <v>574334471.30860949</v>
      </c>
      <c r="AX4" s="85">
        <v>517577679.33398449</v>
      </c>
      <c r="AY4" s="85">
        <v>532744766.62922311</v>
      </c>
    </row>
    <row r="5" spans="1:52" ht="10" x14ac:dyDescent="0.2">
      <c r="A5" s="19" t="s">
        <v>55</v>
      </c>
      <c r="B5" s="19" t="s">
        <v>58</v>
      </c>
      <c r="C5" s="19" t="s">
        <v>57</v>
      </c>
      <c r="D5" s="31">
        <v>122227717.10232632</v>
      </c>
      <c r="E5" s="31">
        <v>113225379.38995041</v>
      </c>
      <c r="F5" s="31">
        <v>114557539.02750072</v>
      </c>
      <c r="G5" s="31">
        <v>115811461.97061184</v>
      </c>
      <c r="H5" s="31">
        <v>115797476.1776775</v>
      </c>
      <c r="I5" s="31">
        <v>113850257.15880516</v>
      </c>
      <c r="J5" s="31">
        <v>113304248.35273448</v>
      </c>
      <c r="K5" s="31">
        <v>109416815.26093915</v>
      </c>
      <c r="L5" s="31">
        <v>109061543.5249591</v>
      </c>
      <c r="M5" s="31">
        <v>108388743.45820552</v>
      </c>
      <c r="N5" s="31">
        <v>108905830.18620527</v>
      </c>
      <c r="O5" s="31">
        <v>110406850.63878997</v>
      </c>
      <c r="P5" s="31">
        <v>105992594.33155762</v>
      </c>
      <c r="Q5" s="66">
        <v>83424831.501288265</v>
      </c>
      <c r="R5" s="85">
        <v>83286652.145018056</v>
      </c>
      <c r="S5" s="85">
        <v>73491315.538400874</v>
      </c>
      <c r="T5" s="31">
        <v>6015466.450771777</v>
      </c>
      <c r="U5" s="31">
        <v>4460559.4343498144</v>
      </c>
      <c r="V5" s="31">
        <v>4413941.2442148505</v>
      </c>
      <c r="W5" s="31">
        <v>4293984.4114710428</v>
      </c>
      <c r="X5" s="31">
        <v>4258295.4181836201</v>
      </c>
      <c r="Y5" s="31">
        <v>4195757.0122542046</v>
      </c>
      <c r="Z5" s="31">
        <v>4138772.8514014599</v>
      </c>
      <c r="AA5" s="31">
        <v>3972594.4315393073</v>
      </c>
      <c r="AB5" s="31">
        <v>3915478.025383831</v>
      </c>
      <c r="AC5" s="31">
        <v>3836554.4914463339</v>
      </c>
      <c r="AD5" s="31">
        <v>3916696.036904335</v>
      </c>
      <c r="AE5" s="31">
        <v>3909088.3217339977</v>
      </c>
      <c r="AF5" s="31">
        <v>3745187.1032661246</v>
      </c>
      <c r="AG5" s="66">
        <v>3293542.6166380569</v>
      </c>
      <c r="AH5" s="85">
        <v>2904537.0084366184</v>
      </c>
      <c r="AI5" s="85">
        <v>2904537.0107341381</v>
      </c>
      <c r="AJ5" s="31">
        <v>3638861102.0323424</v>
      </c>
      <c r="AK5" s="31">
        <v>3299530767.4288154</v>
      </c>
      <c r="AL5" s="31">
        <v>3238043624.094368</v>
      </c>
      <c r="AM5" s="31">
        <v>3246349536.8999019</v>
      </c>
      <c r="AN5" s="31">
        <v>3341269820.6584005</v>
      </c>
      <c r="AO5" s="31">
        <v>3260884485.1337371</v>
      </c>
      <c r="AP5" s="31">
        <v>3268593402.9674907</v>
      </c>
      <c r="AQ5" s="31">
        <v>3032821438.3608217</v>
      </c>
      <c r="AR5" s="31">
        <v>2927586462.021224</v>
      </c>
      <c r="AS5" s="31">
        <v>2920543091.2518244</v>
      </c>
      <c r="AT5" s="31">
        <v>2921122522.2765179</v>
      </c>
      <c r="AU5" s="31">
        <v>2899778357.3899117</v>
      </c>
      <c r="AV5" s="31">
        <v>2828565622.3146029</v>
      </c>
      <c r="AW5" s="66">
        <v>2445992997.9908438</v>
      </c>
      <c r="AX5" s="85">
        <v>2212450458.5253134</v>
      </c>
      <c r="AY5" s="85">
        <v>2161480408.1781869</v>
      </c>
    </row>
    <row r="6" spans="1:52" ht="10" x14ac:dyDescent="0.2">
      <c r="A6" s="19" t="s">
        <v>55</v>
      </c>
      <c r="B6" s="19" t="s">
        <v>59</v>
      </c>
      <c r="C6" s="19" t="s">
        <v>57</v>
      </c>
      <c r="D6" s="31">
        <v>85332540.904085502</v>
      </c>
      <c r="E6" s="31">
        <v>57608462.171010397</v>
      </c>
      <c r="F6" s="31">
        <v>59201537.049614772</v>
      </c>
      <c r="G6" s="31">
        <v>57605947.762246788</v>
      </c>
      <c r="H6" s="31">
        <v>56096193.074013636</v>
      </c>
      <c r="I6" s="31">
        <v>55580569.718189619</v>
      </c>
      <c r="J6" s="31">
        <v>56501538.236075372</v>
      </c>
      <c r="K6" s="31">
        <v>55458296.22809121</v>
      </c>
      <c r="L6" s="31">
        <v>55789484.938374117</v>
      </c>
      <c r="M6" s="31">
        <v>55106810.468363903</v>
      </c>
      <c r="N6" s="31">
        <v>53474121.686532617</v>
      </c>
      <c r="O6" s="31">
        <v>52019370.885373339</v>
      </c>
      <c r="P6" s="31">
        <v>47960139.979416385</v>
      </c>
      <c r="Q6" s="66">
        <v>48776109.915845037</v>
      </c>
      <c r="R6" s="85">
        <v>44715216.548596613</v>
      </c>
      <c r="S6" s="85">
        <v>45831992.497456588</v>
      </c>
      <c r="T6" s="31">
        <v>7615842.9395408044</v>
      </c>
      <c r="U6" s="31">
        <v>4153433.7070206041</v>
      </c>
      <c r="V6" s="31">
        <v>4147840.99372106</v>
      </c>
      <c r="W6" s="31">
        <v>4018554.4716263977</v>
      </c>
      <c r="X6" s="31">
        <v>3898359.8217337858</v>
      </c>
      <c r="Y6" s="31">
        <v>3978992.359684268</v>
      </c>
      <c r="Z6" s="31">
        <v>4047100.7798173605</v>
      </c>
      <c r="AA6" s="31">
        <v>3901941.2071728501</v>
      </c>
      <c r="AB6" s="31">
        <v>3855544.8806974497</v>
      </c>
      <c r="AC6" s="31">
        <v>3783715.2561870082</v>
      </c>
      <c r="AD6" s="31">
        <v>3739857.5296093295</v>
      </c>
      <c r="AE6" s="31">
        <v>3893625.1921834559</v>
      </c>
      <c r="AF6" s="31">
        <v>3697431.3864926975</v>
      </c>
      <c r="AG6" s="66">
        <v>3798036.3386848662</v>
      </c>
      <c r="AH6" s="85">
        <v>3233970.1188676665</v>
      </c>
      <c r="AI6" s="85">
        <v>3679570.5492396201</v>
      </c>
      <c r="AJ6" s="31">
        <v>8327376056.554142</v>
      </c>
      <c r="AK6" s="31">
        <v>7663049192.2035427</v>
      </c>
      <c r="AL6" s="31">
        <v>7671313429.2366419</v>
      </c>
      <c r="AM6" s="31">
        <v>7669024044.4507904</v>
      </c>
      <c r="AN6" s="31">
        <v>7660372211.0728369</v>
      </c>
      <c r="AO6" s="31">
        <v>7647704028.9401379</v>
      </c>
      <c r="AP6" s="31">
        <v>7661071478.7091722</v>
      </c>
      <c r="AQ6" s="31">
        <v>7664123984.5472746</v>
      </c>
      <c r="AR6" s="31">
        <v>7668174403.3680391</v>
      </c>
      <c r="AS6" s="31">
        <v>7669452654.6565084</v>
      </c>
      <c r="AT6" s="31">
        <v>7671674815.0409927</v>
      </c>
      <c r="AU6" s="31">
        <v>7693187348.0808372</v>
      </c>
      <c r="AV6" s="31">
        <v>7602048106.9990253</v>
      </c>
      <c r="AW6" s="66">
        <v>8172909753.1545134</v>
      </c>
      <c r="AX6" s="85">
        <v>7276624050.7337208</v>
      </c>
      <c r="AY6" s="85">
        <v>8342863273.4715033</v>
      </c>
    </row>
    <row r="7" spans="1:52" ht="10" x14ac:dyDescent="0.2">
      <c r="A7" s="19" t="s">
        <v>55</v>
      </c>
      <c r="B7" s="19" t="s">
        <v>60</v>
      </c>
      <c r="C7" s="19" t="s">
        <v>57</v>
      </c>
      <c r="D7" s="31">
        <v>84337750.885207623</v>
      </c>
      <c r="E7" s="31">
        <v>67910065.089393705</v>
      </c>
      <c r="F7" s="31">
        <v>68317781.064152837</v>
      </c>
      <c r="G7" s="31">
        <v>62494345.356092691</v>
      </c>
      <c r="H7" s="31">
        <v>61545180.194429219</v>
      </c>
      <c r="I7" s="31">
        <v>61233155.788016789</v>
      </c>
      <c r="J7" s="31">
        <v>61024935.074318483</v>
      </c>
      <c r="K7" s="31">
        <v>61081395.074698776</v>
      </c>
      <c r="L7" s="31">
        <v>60303735.338478103</v>
      </c>
      <c r="M7" s="31">
        <v>58998637.231887795</v>
      </c>
      <c r="N7" s="31">
        <v>58957147.103812113</v>
      </c>
      <c r="O7" s="31">
        <v>58348283.90860258</v>
      </c>
      <c r="P7" s="31">
        <v>58000923.661935076</v>
      </c>
      <c r="Q7" s="66">
        <v>56692911.600041404</v>
      </c>
      <c r="R7" s="85">
        <v>49573264.05611214</v>
      </c>
      <c r="S7" s="85">
        <v>52953860.436923973</v>
      </c>
      <c r="T7" s="31">
        <v>13545728.594814632</v>
      </c>
      <c r="U7" s="31">
        <v>6984871.1835411657</v>
      </c>
      <c r="V7" s="31">
        <v>6814815.024329247</v>
      </c>
      <c r="W7" s="31">
        <v>6265173.870601343</v>
      </c>
      <c r="X7" s="31">
        <v>6216472.0145609854</v>
      </c>
      <c r="Y7" s="31">
        <v>6191747.2423757035</v>
      </c>
      <c r="Z7" s="31">
        <v>6101703.6915882528</v>
      </c>
      <c r="AA7" s="31">
        <v>6106924.5839840733</v>
      </c>
      <c r="AB7" s="31">
        <v>6178846.2327899085</v>
      </c>
      <c r="AC7" s="31">
        <v>6023200.9200539226</v>
      </c>
      <c r="AD7" s="31">
        <v>6070460.742653124</v>
      </c>
      <c r="AE7" s="31">
        <v>6120921.955280181</v>
      </c>
      <c r="AF7" s="31">
        <v>6067249.0324049667</v>
      </c>
      <c r="AG7" s="66">
        <v>5933230.6070175413</v>
      </c>
      <c r="AH7" s="85">
        <v>5229988.4140641466</v>
      </c>
      <c r="AI7" s="85">
        <v>5582683.7481763326</v>
      </c>
      <c r="AJ7" s="31">
        <v>6761793558.458415</v>
      </c>
      <c r="AK7" s="31">
        <v>6556934692.3998442</v>
      </c>
      <c r="AL7" s="31">
        <v>6535738329.9009047</v>
      </c>
      <c r="AM7" s="31">
        <v>6523846083.9774942</v>
      </c>
      <c r="AN7" s="31">
        <v>6534379490.3192682</v>
      </c>
      <c r="AO7" s="31">
        <v>6512025935.9104252</v>
      </c>
      <c r="AP7" s="31">
        <v>6523938646.8828812</v>
      </c>
      <c r="AQ7" s="31">
        <v>6482421794.6111832</v>
      </c>
      <c r="AR7" s="31">
        <v>6456023343.8146467</v>
      </c>
      <c r="AS7" s="31">
        <v>6458296857.887598</v>
      </c>
      <c r="AT7" s="31">
        <v>6495369171.4872608</v>
      </c>
      <c r="AU7" s="31">
        <v>6399061385.4769783</v>
      </c>
      <c r="AV7" s="31">
        <v>6407421996.4061069</v>
      </c>
      <c r="AW7" s="66">
        <v>6793529830.6799126</v>
      </c>
      <c r="AX7" s="85">
        <v>5801539981.2331247</v>
      </c>
      <c r="AY7" s="85">
        <v>6872394876.7732687</v>
      </c>
    </row>
    <row r="8" spans="1:52" ht="10" x14ac:dyDescent="0.2">
      <c r="A8" s="44" t="s">
        <v>55</v>
      </c>
      <c r="B8" s="44" t="s">
        <v>61</v>
      </c>
      <c r="C8" s="44" t="s">
        <v>57</v>
      </c>
      <c r="D8" s="31">
        <v>8700142.1196596082</v>
      </c>
      <c r="E8" s="31">
        <v>8035545.8575587673</v>
      </c>
      <c r="F8" s="31">
        <v>8140019.1606575809</v>
      </c>
      <c r="G8" s="31">
        <v>8117152.4429696463</v>
      </c>
      <c r="H8" s="31">
        <v>8114951.6153031979</v>
      </c>
      <c r="I8" s="31">
        <v>8148629.6279909015</v>
      </c>
      <c r="J8" s="31">
        <v>8216787.7176329643</v>
      </c>
      <c r="K8" s="31">
        <v>8180071.8952589724</v>
      </c>
      <c r="L8" s="31">
        <v>8224837.2802966563</v>
      </c>
      <c r="M8" s="31">
        <v>8163456.9921990652</v>
      </c>
      <c r="N8" s="31">
        <v>8039742.2281259596</v>
      </c>
      <c r="O8" s="31">
        <v>8073903.606044298</v>
      </c>
      <c r="P8" s="31">
        <v>7958448.6507025249</v>
      </c>
      <c r="Q8" s="66">
        <v>8179474.0226151794</v>
      </c>
      <c r="R8" s="85">
        <v>7496066.8401139062</v>
      </c>
      <c r="S8" s="85">
        <v>8227450.0776339835</v>
      </c>
      <c r="T8" s="31">
        <v>756596.75261518057</v>
      </c>
      <c r="U8" s="31">
        <v>630659.98136672575</v>
      </c>
      <c r="V8" s="31">
        <v>603664.49050810991</v>
      </c>
      <c r="W8" s="31">
        <v>569423.94763513224</v>
      </c>
      <c r="X8" s="31">
        <v>570678.58963273908</v>
      </c>
      <c r="Y8" s="31">
        <v>561099.54538541543</v>
      </c>
      <c r="Z8" s="31">
        <v>515187.61766443052</v>
      </c>
      <c r="AA8" s="31">
        <v>484656.37221682805</v>
      </c>
      <c r="AB8" s="31">
        <v>464779.42767216102</v>
      </c>
      <c r="AC8" s="31">
        <v>457111.86545000924</v>
      </c>
      <c r="AD8" s="31">
        <v>450753.03446446441</v>
      </c>
      <c r="AE8" s="31">
        <v>450999.88879822462</v>
      </c>
      <c r="AF8" s="31">
        <v>444949.68004995212</v>
      </c>
      <c r="AG8" s="66">
        <v>482290.50163544336</v>
      </c>
      <c r="AH8" s="85">
        <v>380333.37973632041</v>
      </c>
      <c r="AI8" s="85">
        <v>432834.00839168258</v>
      </c>
      <c r="AJ8" s="31">
        <v>733454512.72040856</v>
      </c>
      <c r="AK8" s="31">
        <v>597865797.8143816</v>
      </c>
      <c r="AL8" s="31">
        <v>598562011.65446711</v>
      </c>
      <c r="AM8" s="31">
        <v>598929251.55941117</v>
      </c>
      <c r="AN8" s="31">
        <v>602242592.85937417</v>
      </c>
      <c r="AO8" s="31">
        <v>596683142.59043324</v>
      </c>
      <c r="AP8" s="31">
        <v>588539448.12982285</v>
      </c>
      <c r="AQ8" s="31">
        <v>582722705.0486865</v>
      </c>
      <c r="AR8" s="31">
        <v>578612123.99974537</v>
      </c>
      <c r="AS8" s="31">
        <v>573452331.40449905</v>
      </c>
      <c r="AT8" s="31">
        <v>566641040.13439584</v>
      </c>
      <c r="AU8" s="31">
        <v>564735217.15024674</v>
      </c>
      <c r="AV8" s="31">
        <v>559146332.97546601</v>
      </c>
      <c r="AW8" s="66">
        <v>606134898.30163372</v>
      </c>
      <c r="AX8" s="85">
        <v>503032787.05011916</v>
      </c>
      <c r="AY8" s="85">
        <v>608891265.13071775</v>
      </c>
    </row>
    <row r="9" spans="1:52" ht="10" x14ac:dyDescent="0.2">
      <c r="A9" s="19" t="s">
        <v>55</v>
      </c>
      <c r="B9" s="19" t="s">
        <v>62</v>
      </c>
      <c r="C9" s="19" t="s">
        <v>57</v>
      </c>
      <c r="D9" s="31">
        <v>7000118.4681071155</v>
      </c>
      <c r="E9" s="31">
        <v>6850559.2678462109</v>
      </c>
      <c r="F9" s="31">
        <v>6870444.4095921647</v>
      </c>
      <c r="G9" s="31">
        <v>6535378.8295499487</v>
      </c>
      <c r="H9" s="31">
        <v>6560633.3056528736</v>
      </c>
      <c r="I9" s="31">
        <v>6634128.2183172088</v>
      </c>
      <c r="J9" s="31">
        <v>6387096.363636056</v>
      </c>
      <c r="K9" s="31">
        <v>6340829.0041047763</v>
      </c>
      <c r="L9" s="31">
        <v>6220450.7521278393</v>
      </c>
      <c r="M9" s="31">
        <v>6727670.8808451276</v>
      </c>
      <c r="N9" s="31">
        <v>6929500.6636520578</v>
      </c>
      <c r="O9" s="31">
        <v>6703996.7175225029</v>
      </c>
      <c r="P9" s="31">
        <v>6901072.9010521099</v>
      </c>
      <c r="Q9" s="66">
        <v>5125296.3727313075</v>
      </c>
      <c r="R9" s="85">
        <v>4462134.4530348722</v>
      </c>
      <c r="S9" s="85">
        <v>4550208.7410263391</v>
      </c>
      <c r="T9" s="31">
        <v>220151.59383970301</v>
      </c>
      <c r="U9" s="31">
        <v>132238.22945328924</v>
      </c>
      <c r="V9" s="31">
        <v>132343.21933763032</v>
      </c>
      <c r="W9" s="31">
        <v>122632.2713632885</v>
      </c>
      <c r="X9" s="31">
        <v>120774.23668789414</v>
      </c>
      <c r="Y9" s="31">
        <v>122292.68930717446</v>
      </c>
      <c r="Z9" s="31">
        <v>110612.44540909384</v>
      </c>
      <c r="AA9" s="31">
        <v>111983.01025992903</v>
      </c>
      <c r="AB9" s="31">
        <v>114453.83169119079</v>
      </c>
      <c r="AC9" s="31">
        <v>122234.79763374102</v>
      </c>
      <c r="AD9" s="31">
        <v>125866.50748069008</v>
      </c>
      <c r="AE9" s="31">
        <v>116867.31665517292</v>
      </c>
      <c r="AF9" s="31">
        <v>121154.47511808973</v>
      </c>
      <c r="AG9" s="66">
        <v>114394.25852563919</v>
      </c>
      <c r="AH9" s="85">
        <v>80713.731049108086</v>
      </c>
      <c r="AI9" s="85">
        <v>108446.2682164225</v>
      </c>
      <c r="AJ9" s="31">
        <v>62914259.593306959</v>
      </c>
      <c r="AK9" s="31">
        <v>50316431.139664546</v>
      </c>
      <c r="AL9" s="31">
        <v>47116202.101410389</v>
      </c>
      <c r="AM9" s="31">
        <v>43418154.431874692</v>
      </c>
      <c r="AN9" s="31">
        <v>43147345.882984236</v>
      </c>
      <c r="AO9" s="31">
        <v>43043224.43599806</v>
      </c>
      <c r="AP9" s="31">
        <v>27849309.387176283</v>
      </c>
      <c r="AQ9" s="31">
        <v>26596336.456405248</v>
      </c>
      <c r="AR9" s="31">
        <v>26406397.631145962</v>
      </c>
      <c r="AS9" s="31">
        <v>27323102.377203509</v>
      </c>
      <c r="AT9" s="31">
        <v>30916567.502198018</v>
      </c>
      <c r="AU9" s="31">
        <v>31451092.727840725</v>
      </c>
      <c r="AV9" s="31">
        <v>32174946.147077497</v>
      </c>
      <c r="AW9" s="66">
        <v>32612465.72922631</v>
      </c>
      <c r="AX9" s="85">
        <v>23456798.701383889</v>
      </c>
      <c r="AY9" s="85">
        <v>26711143.925746899</v>
      </c>
    </row>
    <row r="10" spans="1:52" s="53" customFormat="1" ht="10.5" thickBot="1" x14ac:dyDescent="0.25">
      <c r="A10" s="43" t="s">
        <v>55</v>
      </c>
      <c r="B10" s="43" t="s">
        <v>63</v>
      </c>
      <c r="C10" s="43" t="s">
        <v>57</v>
      </c>
      <c r="D10" s="31">
        <v>6479418.4796462785</v>
      </c>
      <c r="E10" s="31">
        <v>2762407.8168111811</v>
      </c>
      <c r="F10" s="31">
        <v>2473856.8278088667</v>
      </c>
      <c r="G10" s="31">
        <v>2079183.9690433547</v>
      </c>
      <c r="H10" s="31">
        <v>1776798.7133033744</v>
      </c>
      <c r="I10" s="31">
        <v>1752997.5005842594</v>
      </c>
      <c r="J10" s="31">
        <v>2069692.2687148931</v>
      </c>
      <c r="K10" s="31">
        <v>1479291.4296099569</v>
      </c>
      <c r="L10" s="31">
        <v>1454709.1678194324</v>
      </c>
      <c r="M10" s="31">
        <v>1553257.2995561208</v>
      </c>
      <c r="N10" s="31">
        <v>1619495.6277959014</v>
      </c>
      <c r="O10" s="31">
        <v>2055918.6425864296</v>
      </c>
      <c r="P10" s="31">
        <v>1416547.6754074653</v>
      </c>
      <c r="Q10" s="67">
        <v>2509154.8552425685</v>
      </c>
      <c r="R10" s="85">
        <v>2306955.4617197425</v>
      </c>
      <c r="S10" s="85">
        <v>2424737.2013863642</v>
      </c>
      <c r="T10" s="31">
        <v>89543.848766083378</v>
      </c>
      <c r="U10" s="31">
        <v>72040.133680867744</v>
      </c>
      <c r="V10" s="31">
        <v>64639.112565749805</v>
      </c>
      <c r="W10" s="31">
        <v>79864.676858466933</v>
      </c>
      <c r="X10" s="31">
        <v>69106.30872905963</v>
      </c>
      <c r="Y10" s="31">
        <v>61877.135393167395</v>
      </c>
      <c r="Z10" s="31">
        <v>72061.212436368281</v>
      </c>
      <c r="AA10" s="31">
        <v>65324.045495087717</v>
      </c>
      <c r="AB10" s="31">
        <v>73054.382541918225</v>
      </c>
      <c r="AC10" s="31">
        <v>75724.805336666148</v>
      </c>
      <c r="AD10" s="31">
        <v>58370.589457490511</v>
      </c>
      <c r="AE10" s="31">
        <v>64543.476322866722</v>
      </c>
      <c r="AF10" s="31">
        <v>63495.878438420179</v>
      </c>
      <c r="AG10" s="67">
        <v>115558.60149779101</v>
      </c>
      <c r="AH10" s="85">
        <v>105196.41165563752</v>
      </c>
      <c r="AI10" s="85">
        <v>130064.75743676543</v>
      </c>
      <c r="AJ10" s="31">
        <v>43229172.485790044</v>
      </c>
      <c r="AK10" s="31">
        <v>43956025.548800394</v>
      </c>
      <c r="AL10" s="31">
        <v>43745571.51635246</v>
      </c>
      <c r="AM10" s="31">
        <v>44700680.1674532</v>
      </c>
      <c r="AN10" s="31">
        <v>44323856.857707836</v>
      </c>
      <c r="AO10" s="31">
        <v>41673693.251777843</v>
      </c>
      <c r="AP10" s="31">
        <v>40632573.775457583</v>
      </c>
      <c r="AQ10" s="31">
        <v>39910803.952994391</v>
      </c>
      <c r="AR10" s="31">
        <v>37723002.017345816</v>
      </c>
      <c r="AS10" s="31">
        <v>38190778.164279468</v>
      </c>
      <c r="AT10" s="31">
        <v>36317748.796063468</v>
      </c>
      <c r="AU10" s="31">
        <v>36518352.181916475</v>
      </c>
      <c r="AV10" s="31">
        <v>35807375.007967062</v>
      </c>
      <c r="AW10" s="67">
        <v>42443891.533537403</v>
      </c>
      <c r="AX10" s="85">
        <v>35826137.321308933</v>
      </c>
      <c r="AY10" s="85">
        <v>41939846.861783072</v>
      </c>
      <c r="AZ10" s="82"/>
    </row>
    <row r="11" spans="1:52" s="165" customFormat="1" ht="10.5" thickTop="1" x14ac:dyDescent="0.2">
      <c r="A11" s="164" t="s">
        <v>55</v>
      </c>
      <c r="B11" s="164" t="s">
        <v>64</v>
      </c>
      <c r="C11" s="19" t="s">
        <v>13</v>
      </c>
      <c r="D11" s="180">
        <v>332713403.21205699</v>
      </c>
      <c r="E11" s="180">
        <v>270813451.4101994</v>
      </c>
      <c r="F11" s="180">
        <v>273919460.68345243</v>
      </c>
      <c r="G11" s="180">
        <v>267191312.02605116</v>
      </c>
      <c r="H11" s="180">
        <v>265600730.91921061</v>
      </c>
      <c r="I11" s="180">
        <v>262687908.31633735</v>
      </c>
      <c r="J11" s="180">
        <v>262357794.05743083</v>
      </c>
      <c r="K11" s="180">
        <v>256431760.97537369</v>
      </c>
      <c r="L11" s="180">
        <v>255439660.12926617</v>
      </c>
      <c r="M11" s="180">
        <v>253438617.55868661</v>
      </c>
      <c r="N11" s="180">
        <v>252363026.07432187</v>
      </c>
      <c r="O11" s="180">
        <v>251474972.29954043</v>
      </c>
      <c r="P11" s="180">
        <v>241470327.69088542</v>
      </c>
      <c r="Q11" s="177">
        <v>217160508.91652423</v>
      </c>
      <c r="R11" s="178">
        <v>203395902.57143605</v>
      </c>
      <c r="S11" s="178">
        <v>199276194.75196582</v>
      </c>
      <c r="T11" s="180">
        <v>29432320.991120145</v>
      </c>
      <c r="U11" s="180">
        <v>17172932.165991198</v>
      </c>
      <c r="V11" s="180">
        <v>16918164.969459284</v>
      </c>
      <c r="W11" s="180">
        <v>16068442.782221287</v>
      </c>
      <c r="X11" s="180">
        <v>15891773.791509051</v>
      </c>
      <c r="Y11" s="180">
        <v>15864223.657845188</v>
      </c>
      <c r="Z11" s="180">
        <v>15671126.939181196</v>
      </c>
      <c r="AA11" s="180">
        <v>15284004.794825066</v>
      </c>
      <c r="AB11" s="180">
        <v>15219196.510803528</v>
      </c>
      <c r="AC11" s="180">
        <v>14936360.00926182</v>
      </c>
      <c r="AD11" s="180">
        <v>14996673.01529477</v>
      </c>
      <c r="AE11" s="180">
        <v>15186792.088229463</v>
      </c>
      <c r="AF11" s="180">
        <v>14717291.932891157</v>
      </c>
      <c r="AG11" s="177">
        <v>14278502.419771114</v>
      </c>
      <c r="AH11" s="178">
        <v>12410295.225978957</v>
      </c>
      <c r="AI11" s="178">
        <v>13313692.50436442</v>
      </c>
      <c r="AJ11" s="180">
        <v>20365935646.47147</v>
      </c>
      <c r="AK11" s="180">
        <v>18910756491.881817</v>
      </c>
      <c r="AL11" s="180">
        <v>18840826131.735775</v>
      </c>
      <c r="AM11" s="180">
        <v>18839929654.847179</v>
      </c>
      <c r="AN11" s="180">
        <v>18951921968.676178</v>
      </c>
      <c r="AO11" s="180">
        <v>18880339213.625896</v>
      </c>
      <c r="AP11" s="180">
        <v>18810679800.939583</v>
      </c>
      <c r="AQ11" s="180">
        <v>18526056953.823311</v>
      </c>
      <c r="AR11" s="180">
        <v>18392574885.254475</v>
      </c>
      <c r="AS11" s="180">
        <v>18385911142.382977</v>
      </c>
      <c r="AT11" s="180">
        <v>18412325781.828659</v>
      </c>
      <c r="AU11" s="180">
        <v>18309766463.50703</v>
      </c>
      <c r="AV11" s="180">
        <v>18142144291.951763</v>
      </c>
      <c r="AW11" s="177">
        <v>18667958308.698277</v>
      </c>
      <c r="AX11" s="178">
        <v>16370507892.898952</v>
      </c>
      <c r="AY11" s="178">
        <v>18587025580.970428</v>
      </c>
      <c r="AZ11" s="173">
        <v>242574381.07564867</v>
      </c>
    </row>
    <row r="12" spans="1:52" ht="10" x14ac:dyDescent="0.2">
      <c r="A12" s="44"/>
      <c r="B12" s="44" t="s">
        <v>95</v>
      </c>
      <c r="C12" s="44" t="s">
        <v>97</v>
      </c>
      <c r="D12" s="166">
        <v>15900637.326453984</v>
      </c>
      <c r="E12" s="166">
        <v>7183591.9141905308</v>
      </c>
      <c r="F12" s="31"/>
      <c r="G12" s="31"/>
      <c r="H12" s="31"/>
      <c r="I12" s="31"/>
      <c r="J12" s="31"/>
      <c r="K12" s="31"/>
      <c r="L12" s="166">
        <v>2450720.3317627907</v>
      </c>
      <c r="M12" s="166">
        <v>1777568.4123872817</v>
      </c>
      <c r="N12" s="166">
        <v>1554750.385497123</v>
      </c>
      <c r="O12" s="166">
        <v>1034028.6844784318</v>
      </c>
      <c r="P12" s="166">
        <v>1104053.3847632408</v>
      </c>
      <c r="Q12" s="66">
        <v>1795897.9785476327</v>
      </c>
      <c r="R12" s="85"/>
      <c r="S12" s="85"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66"/>
      <c r="AH12" s="85"/>
      <c r="AI12" s="85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66"/>
      <c r="AX12" s="85"/>
      <c r="AY12" s="85"/>
      <c r="AZ12" s="174"/>
    </row>
    <row r="13" spans="1:52" s="170" customFormat="1" ht="10.5" thickBot="1" x14ac:dyDescent="0.25">
      <c r="A13" s="171"/>
      <c r="B13" s="43" t="s">
        <v>95</v>
      </c>
      <c r="C13" s="43" t="s">
        <v>21</v>
      </c>
      <c r="D13" s="35">
        <v>21520717.8948103</v>
      </c>
      <c r="E13" s="35">
        <v>19804229.405538902</v>
      </c>
      <c r="F13" s="35"/>
      <c r="G13" s="35"/>
      <c r="H13" s="35"/>
      <c r="I13" s="35"/>
      <c r="J13" s="35"/>
      <c r="K13" s="35"/>
      <c r="L13" s="35">
        <v>17149161.295224909</v>
      </c>
      <c r="M13" s="35">
        <v>16784082.35488347</v>
      </c>
      <c r="N13" s="171">
        <v>16636146.91394173</v>
      </c>
      <c r="O13" s="167">
        <v>16488211.472999999</v>
      </c>
      <c r="P13" s="167">
        <v>16340533.311086001</v>
      </c>
      <c r="Q13" s="67">
        <v>16651699.431167699</v>
      </c>
      <c r="R13" s="168"/>
      <c r="S13" s="168">
        <v>15600856.1063773</v>
      </c>
      <c r="T13" s="171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81"/>
      <c r="AF13" s="181"/>
      <c r="AG13" s="169"/>
      <c r="AH13" s="169"/>
      <c r="AI13" s="169"/>
      <c r="AJ13" s="35"/>
      <c r="AK13" s="181"/>
      <c r="AL13" s="35"/>
      <c r="AM13" s="35"/>
      <c r="AN13" s="35"/>
      <c r="AO13" s="35"/>
      <c r="AP13" s="35"/>
      <c r="AQ13" s="35"/>
      <c r="AR13" s="35"/>
      <c r="AS13" s="35"/>
      <c r="AT13" s="181"/>
      <c r="AU13" s="35"/>
      <c r="AV13" s="35"/>
      <c r="AW13" s="169"/>
      <c r="AX13" s="169"/>
      <c r="AY13" s="169"/>
      <c r="AZ13" s="175"/>
    </row>
    <row r="14" spans="1:52" ht="10.5" thickTop="1" x14ac:dyDescent="0.2">
      <c r="A14" s="48"/>
      <c r="B14" s="44" t="s">
        <v>96</v>
      </c>
      <c r="C14" s="38" t="s">
        <v>99</v>
      </c>
      <c r="D14" s="118">
        <v>370134758.4333213</v>
      </c>
      <c r="E14" s="118">
        <v>297801272.72992885</v>
      </c>
      <c r="F14" s="20"/>
      <c r="G14" s="20"/>
      <c r="H14" s="20"/>
      <c r="I14" s="20"/>
      <c r="J14" s="20"/>
      <c r="K14" s="161"/>
      <c r="L14" s="118">
        <v>275039541.7562539</v>
      </c>
      <c r="M14" s="118">
        <v>272000268.32595736</v>
      </c>
      <c r="N14" s="118">
        <v>270553923.3737607</v>
      </c>
      <c r="O14" s="118">
        <v>268997212.45701885</v>
      </c>
      <c r="P14" s="118">
        <v>258914914.38673466</v>
      </c>
      <c r="Q14" s="150">
        <v>235608106.32623956</v>
      </c>
      <c r="R14" s="148"/>
      <c r="S14" s="150">
        <v>214877050.85834312</v>
      </c>
      <c r="T14" s="31"/>
      <c r="U14" s="20"/>
      <c r="V14" s="20"/>
      <c r="W14" s="20"/>
      <c r="X14" s="20"/>
      <c r="Y14" s="20"/>
      <c r="Z14" s="20"/>
      <c r="AA14" s="161"/>
      <c r="AB14" s="161"/>
      <c r="AC14" s="161"/>
      <c r="AD14" s="161"/>
      <c r="AE14" s="161"/>
      <c r="AF14" s="161"/>
      <c r="AG14" s="66"/>
      <c r="AH14" s="66"/>
      <c r="AI14" s="66"/>
      <c r="AJ14" s="31"/>
      <c r="AK14" s="20"/>
      <c r="AL14" s="20"/>
      <c r="AM14" s="20"/>
      <c r="AN14" s="20"/>
      <c r="AO14" s="20"/>
      <c r="AP14" s="20"/>
      <c r="AQ14" s="161"/>
      <c r="AR14" s="161"/>
      <c r="AS14" s="161"/>
      <c r="AT14" s="182"/>
      <c r="AU14" s="161"/>
      <c r="AV14" s="161"/>
      <c r="AW14" s="66"/>
      <c r="AX14" s="66"/>
      <c r="AY14" s="66"/>
    </row>
    <row r="15" spans="1:52" s="159" customFormat="1" ht="10" x14ac:dyDescent="0.2">
      <c r="A15" s="163"/>
      <c r="B15" s="162"/>
      <c r="C15" s="204"/>
      <c r="D15" s="210"/>
      <c r="E15" s="211"/>
      <c r="F15" s="211"/>
      <c r="G15" s="211"/>
      <c r="H15" s="212"/>
      <c r="I15" s="42"/>
      <c r="J15" s="42"/>
      <c r="K15" s="161"/>
      <c r="L15" s="161"/>
      <c r="M15" s="213"/>
      <c r="N15" s="213"/>
      <c r="O15" s="213"/>
      <c r="P15" s="214"/>
      <c r="Q15" s="160"/>
      <c r="R15" s="160"/>
      <c r="S15" s="205"/>
      <c r="T15" s="215"/>
      <c r="U15" s="42"/>
      <c r="V15" s="42"/>
      <c r="W15" s="42"/>
      <c r="X15" s="42"/>
      <c r="Y15" s="42"/>
      <c r="Z15" s="42"/>
      <c r="AA15" s="161"/>
      <c r="AB15" s="161"/>
      <c r="AC15" s="42"/>
      <c r="AD15" s="42"/>
      <c r="AE15" s="42"/>
      <c r="AF15" s="214"/>
      <c r="AG15" s="160"/>
      <c r="AH15" s="160"/>
      <c r="AI15" s="205"/>
      <c r="AJ15" s="215"/>
      <c r="AK15" s="42"/>
      <c r="AL15" s="42"/>
      <c r="AM15" s="42"/>
      <c r="AN15" s="42"/>
      <c r="AO15" s="42"/>
      <c r="AP15" s="42"/>
      <c r="AQ15" s="161"/>
      <c r="AR15" s="161"/>
      <c r="AS15" s="42"/>
      <c r="AT15" s="42"/>
      <c r="AU15" s="42"/>
      <c r="AV15" s="214"/>
      <c r="AW15" s="160"/>
      <c r="AX15" s="160"/>
      <c r="AY15" s="205"/>
    </row>
    <row r="16" spans="1:52" ht="10.5" x14ac:dyDescent="0.25">
      <c r="A16" s="48"/>
      <c r="B16" s="51"/>
      <c r="C16" s="51"/>
      <c r="D16" s="29" t="s">
        <v>28</v>
      </c>
      <c r="E16" s="29" t="s">
        <v>29</v>
      </c>
      <c r="F16" s="29" t="s">
        <v>30</v>
      </c>
      <c r="G16" s="29" t="s">
        <v>31</v>
      </c>
      <c r="H16" s="29" t="s">
        <v>32</v>
      </c>
      <c r="I16" s="29" t="s">
        <v>33</v>
      </c>
      <c r="J16" s="29" t="s">
        <v>34</v>
      </c>
      <c r="K16" s="29" t="s">
        <v>35</v>
      </c>
      <c r="L16" s="29" t="s">
        <v>36</v>
      </c>
      <c r="M16" s="29" t="s">
        <v>37</v>
      </c>
      <c r="N16" s="29" t="s">
        <v>38</v>
      </c>
      <c r="O16" s="29" t="s">
        <v>65</v>
      </c>
      <c r="P16" s="17" t="s">
        <v>71</v>
      </c>
      <c r="Q16" s="75" t="s">
        <v>73</v>
      </c>
      <c r="R16" s="76" t="s">
        <v>94</v>
      </c>
      <c r="S16" s="76" t="s">
        <v>3</v>
      </c>
      <c r="T16" s="29" t="s">
        <v>28</v>
      </c>
      <c r="U16" s="29" t="s">
        <v>29</v>
      </c>
      <c r="V16" s="29" t="s">
        <v>30</v>
      </c>
      <c r="W16" s="29" t="s">
        <v>31</v>
      </c>
      <c r="X16" s="29" t="s">
        <v>32</v>
      </c>
      <c r="Y16" s="29" t="s">
        <v>33</v>
      </c>
      <c r="Z16" s="29" t="s">
        <v>34</v>
      </c>
      <c r="AA16" s="29" t="s">
        <v>35</v>
      </c>
      <c r="AB16" s="29" t="s">
        <v>36</v>
      </c>
      <c r="AC16" s="29" t="s">
        <v>37</v>
      </c>
      <c r="AD16" s="29" t="s">
        <v>38</v>
      </c>
      <c r="AE16" s="29" t="s">
        <v>65</v>
      </c>
      <c r="AF16" s="17" t="s">
        <v>71</v>
      </c>
      <c r="AG16" s="75" t="s">
        <v>73</v>
      </c>
      <c r="AH16" s="76" t="s">
        <v>94</v>
      </c>
      <c r="AI16" s="76" t="s">
        <v>3</v>
      </c>
      <c r="AJ16" s="29" t="s">
        <v>28</v>
      </c>
      <c r="AK16" s="29" t="s">
        <v>29</v>
      </c>
      <c r="AL16" s="29" t="s">
        <v>30</v>
      </c>
      <c r="AM16" s="29" t="s">
        <v>31</v>
      </c>
      <c r="AN16" s="29" t="s">
        <v>32</v>
      </c>
      <c r="AO16" s="29" t="s">
        <v>33</v>
      </c>
      <c r="AP16" s="29" t="s">
        <v>34</v>
      </c>
      <c r="AQ16" s="29" t="s">
        <v>35</v>
      </c>
      <c r="AR16" s="29" t="s">
        <v>36</v>
      </c>
      <c r="AS16" s="29" t="s">
        <v>37</v>
      </c>
      <c r="AT16" s="29" t="s">
        <v>38</v>
      </c>
      <c r="AU16" s="29" t="s">
        <v>65</v>
      </c>
      <c r="AV16" s="17" t="s">
        <v>71</v>
      </c>
      <c r="AW16" s="75" t="s">
        <v>73</v>
      </c>
      <c r="AX16" s="76" t="s">
        <v>94</v>
      </c>
      <c r="AY16" s="76" t="s">
        <v>3</v>
      </c>
    </row>
    <row r="17" spans="1:52" ht="10.5" x14ac:dyDescent="0.25">
      <c r="C17" s="51"/>
      <c r="D17" s="30" t="s">
        <v>39</v>
      </c>
      <c r="E17" s="30" t="s">
        <v>40</v>
      </c>
      <c r="F17" s="30" t="s">
        <v>41</v>
      </c>
      <c r="G17" s="30" t="s">
        <v>42</v>
      </c>
      <c r="H17" s="30" t="s">
        <v>43</v>
      </c>
      <c r="I17" s="30" t="s">
        <v>44</v>
      </c>
      <c r="J17" s="30" t="s">
        <v>45</v>
      </c>
      <c r="K17" s="30" t="s">
        <v>46</v>
      </c>
      <c r="L17" s="30" t="s">
        <v>47</v>
      </c>
      <c r="M17" s="30" t="s">
        <v>48</v>
      </c>
      <c r="N17" s="30" t="s">
        <v>49</v>
      </c>
      <c r="O17" s="30" t="s">
        <v>67</v>
      </c>
      <c r="P17" s="39" t="s">
        <v>75</v>
      </c>
      <c r="Q17" s="77"/>
      <c r="R17" s="77"/>
      <c r="S17" s="106"/>
      <c r="T17" s="30" t="s">
        <v>39</v>
      </c>
      <c r="U17" s="30" t="s">
        <v>40</v>
      </c>
      <c r="V17" s="30" t="s">
        <v>41</v>
      </c>
      <c r="W17" s="30" t="s">
        <v>42</v>
      </c>
      <c r="X17" s="30" t="s">
        <v>43</v>
      </c>
      <c r="Y17" s="30" t="s">
        <v>44</v>
      </c>
      <c r="Z17" s="30" t="s">
        <v>45</v>
      </c>
      <c r="AA17" s="30" t="s">
        <v>46</v>
      </c>
      <c r="AB17" s="30" t="s">
        <v>47</v>
      </c>
      <c r="AC17" s="30" t="s">
        <v>48</v>
      </c>
      <c r="AD17" s="30" t="s">
        <v>49</v>
      </c>
      <c r="AE17" s="30" t="s">
        <v>67</v>
      </c>
      <c r="AF17" s="39" t="s">
        <v>75</v>
      </c>
      <c r="AG17" s="77"/>
      <c r="AH17" s="77"/>
      <c r="AI17" s="106"/>
      <c r="AJ17" s="30" t="s">
        <v>39</v>
      </c>
      <c r="AK17" s="30" t="s">
        <v>40</v>
      </c>
      <c r="AL17" s="30" t="s">
        <v>41</v>
      </c>
      <c r="AM17" s="30" t="s">
        <v>42</v>
      </c>
      <c r="AN17" s="30" t="s">
        <v>43</v>
      </c>
      <c r="AO17" s="30" t="s">
        <v>44</v>
      </c>
      <c r="AP17" s="30" t="s">
        <v>45</v>
      </c>
      <c r="AQ17" s="30" t="s">
        <v>46</v>
      </c>
      <c r="AR17" s="30" t="s">
        <v>47</v>
      </c>
      <c r="AS17" s="30" t="s">
        <v>48</v>
      </c>
      <c r="AT17" s="30" t="s">
        <v>49</v>
      </c>
      <c r="AU17" s="30" t="s">
        <v>67</v>
      </c>
      <c r="AV17" s="39" t="s">
        <v>75</v>
      </c>
      <c r="AW17" s="77"/>
      <c r="AX17" s="77"/>
      <c r="AY17" s="106"/>
    </row>
    <row r="18" spans="1:52" ht="10.5" x14ac:dyDescent="0.25">
      <c r="A18" s="40" t="s">
        <v>50</v>
      </c>
      <c r="B18" s="40" t="s">
        <v>51</v>
      </c>
      <c r="C18" s="40" t="s">
        <v>52</v>
      </c>
      <c r="D18" s="29" t="s">
        <v>53</v>
      </c>
      <c r="E18" s="29" t="s">
        <v>53</v>
      </c>
      <c r="F18" s="29" t="s">
        <v>53</v>
      </c>
      <c r="G18" s="29" t="s">
        <v>53</v>
      </c>
      <c r="H18" s="29" t="s">
        <v>53</v>
      </c>
      <c r="I18" s="29" t="s">
        <v>53</v>
      </c>
      <c r="J18" s="29" t="s">
        <v>53</v>
      </c>
      <c r="K18" s="29" t="s">
        <v>53</v>
      </c>
      <c r="L18" s="29" t="s">
        <v>53</v>
      </c>
      <c r="M18" s="29" t="s">
        <v>53</v>
      </c>
      <c r="N18" s="29" t="s">
        <v>53</v>
      </c>
      <c r="O18" s="29" t="s">
        <v>53</v>
      </c>
      <c r="P18" s="72" t="s">
        <v>53</v>
      </c>
      <c r="Q18" s="78" t="s">
        <v>53</v>
      </c>
      <c r="R18" s="76" t="s">
        <v>53</v>
      </c>
      <c r="S18" s="76" t="s">
        <v>53</v>
      </c>
      <c r="T18" s="29" t="s">
        <v>54</v>
      </c>
      <c r="U18" s="29" t="s">
        <v>54</v>
      </c>
      <c r="V18" s="29" t="s">
        <v>54</v>
      </c>
      <c r="W18" s="29" t="s">
        <v>54</v>
      </c>
      <c r="X18" s="29" t="s">
        <v>54</v>
      </c>
      <c r="Y18" s="29" t="s">
        <v>54</v>
      </c>
      <c r="Z18" s="29" t="s">
        <v>54</v>
      </c>
      <c r="AA18" s="29" t="s">
        <v>54</v>
      </c>
      <c r="AB18" s="29" t="s">
        <v>54</v>
      </c>
      <c r="AC18" s="29" t="s">
        <v>54</v>
      </c>
      <c r="AD18" s="29" t="s">
        <v>54</v>
      </c>
      <c r="AE18" s="29" t="s">
        <v>54</v>
      </c>
      <c r="AF18" s="72" t="s">
        <v>54</v>
      </c>
      <c r="AG18" s="78" t="s">
        <v>54</v>
      </c>
      <c r="AH18" s="78" t="s">
        <v>54</v>
      </c>
      <c r="AI18" s="76" t="s">
        <v>54</v>
      </c>
      <c r="AJ18" s="29" t="s">
        <v>68</v>
      </c>
      <c r="AK18" s="29" t="s">
        <v>68</v>
      </c>
      <c r="AL18" s="29" t="s">
        <v>68</v>
      </c>
      <c r="AM18" s="29" t="s">
        <v>68</v>
      </c>
      <c r="AN18" s="29" t="s">
        <v>68</v>
      </c>
      <c r="AO18" s="29" t="s">
        <v>68</v>
      </c>
      <c r="AP18" s="29" t="s">
        <v>68</v>
      </c>
      <c r="AQ18" s="29" t="s">
        <v>68</v>
      </c>
      <c r="AR18" s="29" t="s">
        <v>68</v>
      </c>
      <c r="AS18" s="29" t="s">
        <v>68</v>
      </c>
      <c r="AT18" s="29" t="s">
        <v>68</v>
      </c>
      <c r="AU18" s="29" t="s">
        <v>68</v>
      </c>
      <c r="AV18" s="72" t="s">
        <v>68</v>
      </c>
      <c r="AW18" s="78" t="s">
        <v>68</v>
      </c>
      <c r="AX18" s="78" t="s">
        <v>68</v>
      </c>
      <c r="AY18" s="76" t="s">
        <v>68</v>
      </c>
    </row>
    <row r="19" spans="1:52" ht="10" x14ac:dyDescent="0.2">
      <c r="A19" s="19" t="s">
        <v>55</v>
      </c>
      <c r="B19" s="19" t="s">
        <v>64</v>
      </c>
      <c r="C19" s="26" t="s">
        <v>15</v>
      </c>
      <c r="D19" s="31">
        <v>156829045.76376146</v>
      </c>
      <c r="E19" s="31">
        <v>123022252.85226205</v>
      </c>
      <c r="F19" s="31">
        <v>125371312.96674336</v>
      </c>
      <c r="G19" s="31">
        <v>126334087.79365334</v>
      </c>
      <c r="H19" s="31">
        <v>126456440.69318104</v>
      </c>
      <c r="I19" s="31">
        <v>125127324.52005824</v>
      </c>
      <c r="J19" s="31">
        <v>124886568.03452626</v>
      </c>
      <c r="K19" s="31">
        <v>122582131.52804084</v>
      </c>
      <c r="L19" s="31">
        <v>122693481.6841116</v>
      </c>
      <c r="M19" s="31">
        <v>123656442.15886137</v>
      </c>
      <c r="N19" s="31">
        <v>122914716.55018106</v>
      </c>
      <c r="O19" s="31">
        <v>122604171.997457</v>
      </c>
      <c r="P19" s="31">
        <v>119106316.73841366</v>
      </c>
      <c r="Q19" s="85"/>
      <c r="R19" s="85">
        <v>82551096.44046016</v>
      </c>
      <c r="S19" s="85"/>
      <c r="T19" s="31">
        <v>7638275.9360341933</v>
      </c>
      <c r="U19" s="31">
        <v>4467343.6990645882</v>
      </c>
      <c r="V19" s="31">
        <v>4560309.4455880364</v>
      </c>
      <c r="W19" s="31">
        <v>4437842.81042716</v>
      </c>
      <c r="X19" s="31">
        <v>4402590.9152036095</v>
      </c>
      <c r="Y19" s="31">
        <v>4406891.0488933455</v>
      </c>
      <c r="Z19" s="31">
        <v>4340473.977087995</v>
      </c>
      <c r="AA19" s="31">
        <v>4290042.4693094715</v>
      </c>
      <c r="AB19" s="31">
        <v>4261616.0517295068</v>
      </c>
      <c r="AC19" s="31">
        <v>4250892.6925936155</v>
      </c>
      <c r="AD19" s="31">
        <v>4262439.3934468161</v>
      </c>
      <c r="AE19" s="31">
        <v>4243939.8992055273</v>
      </c>
      <c r="AF19" s="31">
        <v>4160046.2591720824</v>
      </c>
      <c r="AG19" s="85"/>
      <c r="AH19" s="85">
        <v>2662424.7263544626</v>
      </c>
      <c r="AI19" s="85"/>
      <c r="AJ19" s="31">
        <v>2977835693.9608541</v>
      </c>
      <c r="AK19" s="31">
        <v>2007269706.946137</v>
      </c>
      <c r="AL19" s="31">
        <v>1979201182.6780424</v>
      </c>
      <c r="AM19" s="31">
        <v>1979551512.2582691</v>
      </c>
      <c r="AN19" s="31">
        <v>2013548384.6496387</v>
      </c>
      <c r="AO19" s="31">
        <v>1985360635.2328899</v>
      </c>
      <c r="AP19" s="31">
        <v>1978438934.2373354</v>
      </c>
      <c r="AQ19" s="31">
        <v>1840947886.9010708</v>
      </c>
      <c r="AR19" s="31">
        <v>1772237728.558594</v>
      </c>
      <c r="AS19" s="31">
        <v>1766752474.338587</v>
      </c>
      <c r="AT19" s="31">
        <v>1755510498.2188971</v>
      </c>
      <c r="AU19" s="31">
        <v>1681205630.021045</v>
      </c>
      <c r="AV19" s="31">
        <v>1627226035.710289</v>
      </c>
      <c r="AW19" s="85"/>
      <c r="AX19" s="85">
        <v>985855123.14059293</v>
      </c>
      <c r="AY19" s="85"/>
    </row>
    <row r="20" spans="1:52" ht="10" x14ac:dyDescent="0.2">
      <c r="A20" s="19" t="s">
        <v>55</v>
      </c>
      <c r="B20" s="19" t="s">
        <v>64</v>
      </c>
      <c r="C20" s="19" t="s">
        <v>16</v>
      </c>
      <c r="D20" s="31">
        <v>27382974.585992139</v>
      </c>
      <c r="E20" s="31">
        <v>37951601.639518842</v>
      </c>
      <c r="F20" s="31">
        <v>38169618.134743012</v>
      </c>
      <c r="G20" s="31">
        <v>38454812.548729025</v>
      </c>
      <c r="H20" s="31">
        <v>38950914.982910275</v>
      </c>
      <c r="I20" s="31">
        <v>39156301.543343365</v>
      </c>
      <c r="J20" s="31">
        <v>39451139.696302868</v>
      </c>
      <c r="K20" s="31">
        <v>39483171.745600529</v>
      </c>
      <c r="L20" s="31">
        <v>39369224.470540695</v>
      </c>
      <c r="M20" s="31">
        <v>39522997.793381885</v>
      </c>
      <c r="N20" s="31">
        <v>39635722.612178996</v>
      </c>
      <c r="O20" s="31">
        <v>39782636.382315628</v>
      </c>
      <c r="P20" s="31">
        <v>39874056.663131662</v>
      </c>
      <c r="Q20" s="85"/>
      <c r="R20" s="85">
        <v>37551500.36066407</v>
      </c>
      <c r="S20" s="85"/>
      <c r="T20" s="31">
        <v>1791266.7761295531</v>
      </c>
      <c r="U20" s="31">
        <v>2542170.741313328</v>
      </c>
      <c r="V20" s="31">
        <v>2527369.3872977751</v>
      </c>
      <c r="W20" s="31">
        <v>2523913.8201198298</v>
      </c>
      <c r="X20" s="31">
        <v>2566926.7644792735</v>
      </c>
      <c r="Y20" s="31">
        <v>2533275.0291322507</v>
      </c>
      <c r="Z20" s="31">
        <v>2550618.383531414</v>
      </c>
      <c r="AA20" s="31">
        <v>2562083.7921295092</v>
      </c>
      <c r="AB20" s="31">
        <v>2558522.9639221127</v>
      </c>
      <c r="AC20" s="31">
        <v>2572488.2840652596</v>
      </c>
      <c r="AD20" s="31">
        <v>2591031.7864850238</v>
      </c>
      <c r="AE20" s="31">
        <v>2606057.9582480188</v>
      </c>
      <c r="AF20" s="31">
        <v>2607920.1852140743</v>
      </c>
      <c r="AG20" s="85"/>
      <c r="AH20" s="85">
        <v>2415740.7127246731</v>
      </c>
      <c r="AI20" s="85"/>
      <c r="AJ20" s="31">
        <v>1382731805.8858321</v>
      </c>
      <c r="AK20" s="31">
        <v>1683183694.7929318</v>
      </c>
      <c r="AL20" s="31">
        <v>1677808579.9328406</v>
      </c>
      <c r="AM20" s="31">
        <v>1682361431.4186299</v>
      </c>
      <c r="AN20" s="31">
        <v>1715966456.9221027</v>
      </c>
      <c r="AO20" s="31">
        <v>1709112312.7210298</v>
      </c>
      <c r="AP20" s="31">
        <v>1697152293.7677968</v>
      </c>
      <c r="AQ20" s="31">
        <v>1697228364.8845923</v>
      </c>
      <c r="AR20" s="31">
        <v>1692550389.0327702</v>
      </c>
      <c r="AS20" s="31">
        <v>1697767745.4606493</v>
      </c>
      <c r="AT20" s="31">
        <v>1709248470.5400374</v>
      </c>
      <c r="AU20" s="31">
        <v>1724709394.1440008</v>
      </c>
      <c r="AV20" s="31">
        <v>1700264360.0477679</v>
      </c>
      <c r="AW20" s="85"/>
      <c r="AX20" s="85">
        <v>1535279942.6267805</v>
      </c>
      <c r="AY20" s="85"/>
    </row>
    <row r="21" spans="1:52" ht="10" x14ac:dyDescent="0.2">
      <c r="A21" s="19" t="s">
        <v>55</v>
      </c>
      <c r="B21" s="19" t="s">
        <v>64</v>
      </c>
      <c r="C21" s="19" t="s">
        <v>17</v>
      </c>
      <c r="D21" s="31">
        <v>94543078.133933082</v>
      </c>
      <c r="E21" s="31">
        <v>56086524.023698084</v>
      </c>
      <c r="F21" s="31">
        <v>56365314.866591677</v>
      </c>
      <c r="G21" s="31">
        <v>48443626.876489848</v>
      </c>
      <c r="H21" s="31">
        <v>46290935.479630388</v>
      </c>
      <c r="I21" s="31">
        <v>44465993.050701492</v>
      </c>
      <c r="J21" s="31">
        <v>44138627.914725825</v>
      </c>
      <c r="K21" s="31">
        <v>40685442.613100849</v>
      </c>
      <c r="L21" s="31">
        <v>39701170.147106901</v>
      </c>
      <c r="M21" s="31">
        <v>36577186.069718815</v>
      </c>
      <c r="N21" s="31">
        <v>36159992.918080285</v>
      </c>
      <c r="O21" s="31">
        <v>35366410.301348045</v>
      </c>
      <c r="P21" s="31">
        <v>29095887.867702253</v>
      </c>
      <c r="Q21" s="85"/>
      <c r="R21" s="85">
        <v>32129598.002213091</v>
      </c>
      <c r="S21" s="85"/>
      <c r="T21" s="31">
        <v>12931227.257563313</v>
      </c>
      <c r="U21" s="31">
        <v>4188533.2029631799</v>
      </c>
      <c r="V21" s="31">
        <v>3862669.788774041</v>
      </c>
      <c r="W21" s="31">
        <v>3236175.7897885246</v>
      </c>
      <c r="X21" s="31">
        <v>3075170.5383527577</v>
      </c>
      <c r="Y21" s="31">
        <v>3100349.3525822801</v>
      </c>
      <c r="Z21" s="31">
        <v>3002542.0820716131</v>
      </c>
      <c r="AA21" s="31">
        <v>2698868.0011426723</v>
      </c>
      <c r="AB21" s="31">
        <v>2685967.2814829252</v>
      </c>
      <c r="AC21" s="31">
        <v>2402081.7775148046</v>
      </c>
      <c r="AD21" s="31">
        <v>2414735.3841885086</v>
      </c>
      <c r="AE21" s="31">
        <v>2608120.21213665</v>
      </c>
      <c r="AF21" s="31">
        <v>2259254.4981736224</v>
      </c>
      <c r="AG21" s="85"/>
      <c r="AH21" s="85">
        <v>2196040.5325947739</v>
      </c>
      <c r="AI21" s="85"/>
      <c r="AJ21" s="31">
        <v>125810764.56112368</v>
      </c>
      <c r="AK21" s="31">
        <v>60486708.048999578</v>
      </c>
      <c r="AL21" s="31">
        <v>60567782.870363168</v>
      </c>
      <c r="AM21" s="31">
        <v>59348722.988314182</v>
      </c>
      <c r="AN21" s="31">
        <v>59006382.02620548</v>
      </c>
      <c r="AO21" s="31">
        <v>60256908.96556519</v>
      </c>
      <c r="AP21" s="31">
        <v>60180092.976296395</v>
      </c>
      <c r="AQ21" s="31">
        <v>52538769.4756727</v>
      </c>
      <c r="AR21" s="31">
        <v>51923358.105086125</v>
      </c>
      <c r="AS21" s="31">
        <v>43074754.022415176</v>
      </c>
      <c r="AT21" s="31">
        <v>48731010.976583414</v>
      </c>
      <c r="AU21" s="31">
        <v>47653325.07838361</v>
      </c>
      <c r="AV21" s="31">
        <v>43367735.38188488</v>
      </c>
      <c r="AW21" s="85"/>
      <c r="AX21" s="85">
        <v>115163607.36584404</v>
      </c>
      <c r="AY21" s="85"/>
    </row>
    <row r="22" spans="1:52" ht="10" x14ac:dyDescent="0.2">
      <c r="A22" s="19" t="s">
        <v>55</v>
      </c>
      <c r="B22" s="19" t="s">
        <v>64</v>
      </c>
      <c r="C22" s="19" t="s">
        <v>18</v>
      </c>
      <c r="D22" s="31">
        <v>5451333.1535214242</v>
      </c>
      <c r="E22" s="31">
        <v>7562185.041066492</v>
      </c>
      <c r="F22" s="31">
        <v>7642018.6581558138</v>
      </c>
      <c r="G22" s="31">
        <v>7643884.0338664679</v>
      </c>
      <c r="H22" s="31">
        <v>7647277.3073103605</v>
      </c>
      <c r="I22" s="31">
        <v>7775292.9116695141</v>
      </c>
      <c r="J22" s="31">
        <v>7794731.0277417507</v>
      </c>
      <c r="K22" s="31">
        <v>7814138.6713739159</v>
      </c>
      <c r="L22" s="31">
        <v>7835920.9625781542</v>
      </c>
      <c r="M22" s="31">
        <v>7851301.3628584826</v>
      </c>
      <c r="N22" s="31">
        <v>7819214.6769397985</v>
      </c>
      <c r="O22" s="31">
        <v>7840254.6270468449</v>
      </c>
      <c r="P22" s="31">
        <v>7843122.4311923003</v>
      </c>
      <c r="Q22" s="85"/>
      <c r="R22" s="85">
        <v>7768310.9850861058</v>
      </c>
      <c r="S22" s="85"/>
      <c r="T22" s="31">
        <v>1574.071136491375</v>
      </c>
      <c r="U22" s="31">
        <v>2102.0489229876571</v>
      </c>
      <c r="V22" s="31">
        <v>2090.4254257995649</v>
      </c>
      <c r="W22" s="31">
        <v>1943.9760996419959</v>
      </c>
      <c r="X22" s="31">
        <v>1815.5740112531948</v>
      </c>
      <c r="Y22" s="31">
        <v>1911.5283709764499</v>
      </c>
      <c r="Z22" s="31">
        <v>2182.7833387423329</v>
      </c>
      <c r="AA22" s="31">
        <v>2179.717981534081</v>
      </c>
      <c r="AB22" s="31">
        <v>2178.3847546074562</v>
      </c>
      <c r="AC22" s="31">
        <v>2167.1141740847397</v>
      </c>
      <c r="AD22" s="31">
        <v>3289.9564879108289</v>
      </c>
      <c r="AE22" s="31">
        <v>2045.6036969084093</v>
      </c>
      <c r="AF22" s="31">
        <v>4252.2253120485739</v>
      </c>
      <c r="AG22" s="85"/>
      <c r="AH22" s="85">
        <v>2145.6174928117566</v>
      </c>
      <c r="AI22" s="85"/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85"/>
      <c r="AX22" s="85">
        <v>0</v>
      </c>
      <c r="AY22" s="85"/>
    </row>
    <row r="23" spans="1:52" s="56" customFormat="1" ht="10.5" thickBot="1" x14ac:dyDescent="0.25">
      <c r="A23" s="43" t="s">
        <v>55</v>
      </c>
      <c r="B23" s="43" t="s">
        <v>64</v>
      </c>
      <c r="C23" s="33" t="s">
        <v>19</v>
      </c>
      <c r="D23" s="33">
        <v>48506971.574848987</v>
      </c>
      <c r="E23" s="33">
        <v>46190887.853653967</v>
      </c>
      <c r="F23" s="33">
        <v>46371196.057218581</v>
      </c>
      <c r="G23" s="33">
        <v>46314900.773312509</v>
      </c>
      <c r="H23" s="33">
        <v>46255162.456178553</v>
      </c>
      <c r="I23" s="33">
        <v>46162996.290564738</v>
      </c>
      <c r="J23" s="33">
        <v>46086727.384134121</v>
      </c>
      <c r="K23" s="33">
        <v>45866876.4172576</v>
      </c>
      <c r="L23" s="33">
        <v>45839862.864928849</v>
      </c>
      <c r="M23" s="33">
        <v>45830690.173866063</v>
      </c>
      <c r="N23" s="33">
        <v>45833379.316941716</v>
      </c>
      <c r="O23" s="33">
        <v>45881498.991372913</v>
      </c>
      <c r="P23" s="33">
        <v>45550943.990445524</v>
      </c>
      <c r="Q23" s="68"/>
      <c r="R23" s="68">
        <v>43395396.783012606</v>
      </c>
      <c r="S23" s="68"/>
      <c r="T23" s="33">
        <v>7069976.9502565926</v>
      </c>
      <c r="U23" s="33">
        <v>5972782.4737271136</v>
      </c>
      <c r="V23" s="33">
        <v>5965725.9223736376</v>
      </c>
      <c r="W23" s="33">
        <v>5868566.385786132</v>
      </c>
      <c r="X23" s="33">
        <v>5845269.9994621556</v>
      </c>
      <c r="Y23" s="33">
        <v>5821796.6988663366</v>
      </c>
      <c r="Z23" s="33">
        <v>5775309.7131514307</v>
      </c>
      <c r="AA23" s="33">
        <v>5730830.8142618807</v>
      </c>
      <c r="AB23" s="33">
        <v>5710911.8289143732</v>
      </c>
      <c r="AC23" s="33">
        <v>5708730.1409140546</v>
      </c>
      <c r="AD23" s="33">
        <v>5725176.4946865104</v>
      </c>
      <c r="AE23" s="33">
        <v>5726628.4149423586</v>
      </c>
      <c r="AF23" s="33">
        <v>5685818.7650193293</v>
      </c>
      <c r="AG23" s="68"/>
      <c r="AH23" s="68">
        <v>5133943.6368122371</v>
      </c>
      <c r="AI23" s="68"/>
      <c r="AJ23" s="33">
        <v>15879557382.063658</v>
      </c>
      <c r="AK23" s="33">
        <v>15159816382.09375</v>
      </c>
      <c r="AL23" s="33">
        <v>15123248586.254526</v>
      </c>
      <c r="AM23" s="33">
        <v>15118667988.181969</v>
      </c>
      <c r="AN23" s="33">
        <v>15163400745.07823</v>
      </c>
      <c r="AO23" s="33">
        <v>15125609356.706411</v>
      </c>
      <c r="AP23" s="33">
        <v>15074908479.958153</v>
      </c>
      <c r="AQ23" s="33">
        <v>14935341932.561972</v>
      </c>
      <c r="AR23" s="33">
        <v>14875863409.558027</v>
      </c>
      <c r="AS23" s="33">
        <v>14878316168.561323</v>
      </c>
      <c r="AT23" s="33">
        <v>14898835802.093145</v>
      </c>
      <c r="AU23" s="33">
        <v>14856198114.263601</v>
      </c>
      <c r="AV23" s="33">
        <v>14771286160.811823</v>
      </c>
      <c r="AW23" s="68"/>
      <c r="AX23" s="68">
        <v>13734209219.765739</v>
      </c>
      <c r="AY23" s="68"/>
      <c r="AZ23" s="82"/>
    </row>
    <row r="24" spans="1:52" ht="10.5" thickTop="1" x14ac:dyDescent="0.2">
      <c r="A24" s="19" t="s">
        <v>55</v>
      </c>
      <c r="B24" s="19" t="s">
        <v>64</v>
      </c>
      <c r="C24" s="19" t="s">
        <v>57</v>
      </c>
      <c r="D24" s="31">
        <v>332713403.21205711</v>
      </c>
      <c r="E24" s="31">
        <v>270813451.4101994</v>
      </c>
      <c r="F24" s="31">
        <v>273919460.68345249</v>
      </c>
      <c r="G24" s="31">
        <v>267191312.02605119</v>
      </c>
      <c r="H24" s="31">
        <v>265600730.91921061</v>
      </c>
      <c r="I24" s="31">
        <v>262687908.31633738</v>
      </c>
      <c r="J24" s="31">
        <v>262357794.05743083</v>
      </c>
      <c r="K24" s="31">
        <v>256431760.97537374</v>
      </c>
      <c r="L24" s="31">
        <v>255439660.12926617</v>
      </c>
      <c r="M24" s="31">
        <v>253438617.55868661</v>
      </c>
      <c r="N24" s="31">
        <v>252363026.07432184</v>
      </c>
      <c r="O24" s="31">
        <v>251474972.29954046</v>
      </c>
      <c r="P24" s="31">
        <v>241470327.69088539</v>
      </c>
      <c r="Q24" s="66">
        <v>217160508.91652423</v>
      </c>
      <c r="R24" s="85">
        <v>203395902.57143605</v>
      </c>
      <c r="S24" s="85">
        <v>199276194.75196582</v>
      </c>
      <c r="T24" s="31">
        <v>29432320.991120148</v>
      </c>
      <c r="U24" s="31">
        <v>17172932.165991198</v>
      </c>
      <c r="V24" s="31">
        <v>16918164.969459288</v>
      </c>
      <c r="W24" s="31">
        <v>16068442.782221287</v>
      </c>
      <c r="X24" s="31">
        <v>15891773.791509049</v>
      </c>
      <c r="Y24" s="31">
        <v>15864223.657845188</v>
      </c>
      <c r="Z24" s="31">
        <v>15671126.939181196</v>
      </c>
      <c r="AA24" s="31">
        <v>15284004.79482507</v>
      </c>
      <c r="AB24" s="31">
        <v>15219196.510803524</v>
      </c>
      <c r="AC24" s="31">
        <v>14936360.009261819</v>
      </c>
      <c r="AD24" s="31">
        <v>14996673.01529477</v>
      </c>
      <c r="AE24" s="31">
        <v>15186792.088229463</v>
      </c>
      <c r="AF24" s="31">
        <v>14717291.932891157</v>
      </c>
      <c r="AG24" s="66">
        <v>14278502.419771114</v>
      </c>
      <c r="AH24" s="85">
        <v>12410295.225978959</v>
      </c>
      <c r="AI24" s="85">
        <v>13313692.50436442</v>
      </c>
      <c r="AJ24" s="31">
        <v>20365935646.471466</v>
      </c>
      <c r="AK24" s="31">
        <v>18910756491.881821</v>
      </c>
      <c r="AL24" s="31">
        <v>18840826131.735771</v>
      </c>
      <c r="AM24" s="31">
        <v>18839929654.847183</v>
      </c>
      <c r="AN24" s="31">
        <v>18951921968.676178</v>
      </c>
      <c r="AO24" s="31">
        <v>18880339213.625896</v>
      </c>
      <c r="AP24" s="31">
        <v>18810679800.939583</v>
      </c>
      <c r="AQ24" s="31">
        <v>18526056953.823307</v>
      </c>
      <c r="AR24" s="31">
        <v>18392574885.254478</v>
      </c>
      <c r="AS24" s="31">
        <v>18385911142.382973</v>
      </c>
      <c r="AT24" s="31">
        <v>18412325781.828663</v>
      </c>
      <c r="AU24" s="31">
        <v>18309766463.50703</v>
      </c>
      <c r="AV24" s="31">
        <v>18142144291.951763</v>
      </c>
      <c r="AW24" s="66">
        <v>18667958308.698277</v>
      </c>
      <c r="AX24" s="85">
        <v>16370507892.898956</v>
      </c>
      <c r="AY24" s="85">
        <v>18587025580.970428</v>
      </c>
    </row>
    <row r="25" spans="1:52" ht="10" x14ac:dyDescent="0.2">
      <c r="A25" s="19"/>
      <c r="B25" s="19"/>
      <c r="C25" s="19"/>
      <c r="D25" s="44"/>
      <c r="E25" s="42"/>
      <c r="F25" s="42"/>
      <c r="G25" s="42"/>
      <c r="H25" s="42"/>
      <c r="I25" s="42"/>
      <c r="J25" s="20"/>
      <c r="K25" s="49"/>
      <c r="L25" s="49"/>
      <c r="M25" s="49"/>
      <c r="N25" s="48"/>
      <c r="O25" s="48"/>
      <c r="P25" s="48"/>
      <c r="S25" s="69"/>
      <c r="U25" s="42"/>
      <c r="V25" s="42"/>
      <c r="W25" s="42"/>
      <c r="X25" s="42"/>
      <c r="Y25" s="42"/>
      <c r="Z25" s="20"/>
      <c r="AA25" s="49"/>
      <c r="AB25" s="49"/>
      <c r="AC25" s="49"/>
      <c r="AD25" s="49"/>
      <c r="AE25" s="49"/>
      <c r="AF25" s="49"/>
      <c r="AG25" s="66"/>
      <c r="AH25" s="66"/>
      <c r="AI25" s="66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66"/>
      <c r="AX25" s="66"/>
      <c r="AY25" s="66"/>
    </row>
    <row r="26" spans="1:52" ht="10" x14ac:dyDescent="0.2">
      <c r="A26" s="19"/>
      <c r="B26" s="19"/>
      <c r="C26" s="19"/>
      <c r="D26" s="44"/>
      <c r="E26" s="42"/>
      <c r="F26" s="42"/>
      <c r="G26" s="42"/>
      <c r="H26" s="42"/>
      <c r="I26" s="42"/>
      <c r="J26" s="20"/>
      <c r="K26" s="49"/>
      <c r="L26" s="49"/>
      <c r="M26" s="86"/>
      <c r="N26" s="48"/>
      <c r="O26" s="48"/>
      <c r="P26" s="48"/>
      <c r="Q26" s="66"/>
      <c r="R26" s="66"/>
      <c r="S26" s="66"/>
      <c r="U26" s="42"/>
      <c r="V26" s="42"/>
      <c r="W26" s="42"/>
      <c r="X26" s="42"/>
      <c r="Y26" s="42"/>
      <c r="Z26" s="20"/>
      <c r="AA26" s="49"/>
      <c r="AB26" s="49"/>
      <c r="AC26" s="86"/>
      <c r="AD26" s="86"/>
      <c r="AE26" s="86"/>
      <c r="AF26" s="86"/>
      <c r="AG26" s="66"/>
      <c r="AH26" s="66"/>
      <c r="AI26" s="66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66"/>
      <c r="AX26" s="66"/>
      <c r="AY26" s="66"/>
    </row>
    <row r="27" spans="1:52" ht="10.5" x14ac:dyDescent="0.25">
      <c r="A27" s="51"/>
      <c r="B27" s="51"/>
      <c r="C27" s="51"/>
      <c r="D27" s="29" t="s">
        <v>28</v>
      </c>
      <c r="E27" s="29" t="s">
        <v>29</v>
      </c>
      <c r="F27" s="29" t="s">
        <v>30</v>
      </c>
      <c r="G27" s="29" t="s">
        <v>31</v>
      </c>
      <c r="H27" s="29" t="s">
        <v>32</v>
      </c>
      <c r="I27" s="29" t="s">
        <v>33</v>
      </c>
      <c r="J27" s="29" t="s">
        <v>34</v>
      </c>
      <c r="K27" s="29" t="s">
        <v>35</v>
      </c>
      <c r="L27" s="29" t="s">
        <v>36</v>
      </c>
      <c r="M27" s="29" t="s">
        <v>37</v>
      </c>
      <c r="N27" s="29" t="s">
        <v>38</v>
      </c>
      <c r="O27" s="29" t="s">
        <v>65</v>
      </c>
      <c r="P27" s="17" t="s">
        <v>71</v>
      </c>
      <c r="Q27" s="75" t="s">
        <v>73</v>
      </c>
      <c r="R27" s="76" t="s">
        <v>94</v>
      </c>
      <c r="S27" s="76" t="s">
        <v>3</v>
      </c>
      <c r="T27" s="29" t="s">
        <v>28</v>
      </c>
      <c r="U27" s="29" t="s">
        <v>29</v>
      </c>
      <c r="V27" s="29" t="s">
        <v>30</v>
      </c>
      <c r="W27" s="29" t="s">
        <v>31</v>
      </c>
      <c r="X27" s="29" t="s">
        <v>32</v>
      </c>
      <c r="Y27" s="29" t="s">
        <v>33</v>
      </c>
      <c r="Z27" s="29" t="s">
        <v>34</v>
      </c>
      <c r="AA27" s="29" t="s">
        <v>35</v>
      </c>
      <c r="AB27" s="29" t="s">
        <v>36</v>
      </c>
      <c r="AC27" s="29" t="s">
        <v>37</v>
      </c>
      <c r="AD27" s="29" t="s">
        <v>38</v>
      </c>
      <c r="AE27" s="29" t="s">
        <v>65</v>
      </c>
      <c r="AF27" s="17" t="s">
        <v>71</v>
      </c>
      <c r="AG27" s="75" t="s">
        <v>73</v>
      </c>
      <c r="AH27" s="76" t="s">
        <v>94</v>
      </c>
      <c r="AI27" s="76" t="s">
        <v>3</v>
      </c>
      <c r="AJ27" s="29" t="s">
        <v>28</v>
      </c>
      <c r="AK27" s="29" t="s">
        <v>29</v>
      </c>
      <c r="AL27" s="29" t="s">
        <v>30</v>
      </c>
      <c r="AM27" s="29" t="s">
        <v>31</v>
      </c>
      <c r="AN27" s="29" t="s">
        <v>32</v>
      </c>
      <c r="AO27" s="29" t="s">
        <v>33</v>
      </c>
      <c r="AP27" s="29" t="s">
        <v>34</v>
      </c>
      <c r="AQ27" s="29" t="s">
        <v>35</v>
      </c>
      <c r="AR27" s="29" t="s">
        <v>36</v>
      </c>
      <c r="AS27" s="29" t="s">
        <v>37</v>
      </c>
      <c r="AT27" s="29" t="s">
        <v>38</v>
      </c>
      <c r="AU27" s="29" t="s">
        <v>65</v>
      </c>
      <c r="AV27" s="17" t="s">
        <v>71</v>
      </c>
      <c r="AW27" s="75" t="s">
        <v>73</v>
      </c>
      <c r="AX27" s="76" t="s">
        <v>94</v>
      </c>
      <c r="AY27" s="76" t="s">
        <v>3</v>
      </c>
    </row>
    <row r="28" spans="1:52" ht="10.5" x14ac:dyDescent="0.25">
      <c r="A28" s="19"/>
      <c r="C28" s="51"/>
      <c r="D28" s="30" t="s">
        <v>39</v>
      </c>
      <c r="E28" s="30" t="s">
        <v>40</v>
      </c>
      <c r="F28" s="30" t="s">
        <v>41</v>
      </c>
      <c r="G28" s="30" t="s">
        <v>42</v>
      </c>
      <c r="H28" s="30" t="s">
        <v>43</v>
      </c>
      <c r="I28" s="30" t="s">
        <v>44</v>
      </c>
      <c r="J28" s="30" t="s">
        <v>45</v>
      </c>
      <c r="K28" s="30" t="s">
        <v>46</v>
      </c>
      <c r="L28" s="30" t="s">
        <v>47</v>
      </c>
      <c r="M28" s="30" t="s">
        <v>48</v>
      </c>
      <c r="N28" s="30" t="s">
        <v>49</v>
      </c>
      <c r="O28" s="30" t="s">
        <v>67</v>
      </c>
      <c r="P28" s="39" t="s">
        <v>75</v>
      </c>
      <c r="Q28" s="77"/>
      <c r="R28" s="77"/>
      <c r="S28" s="106"/>
      <c r="T28" s="30" t="s">
        <v>39</v>
      </c>
      <c r="U28" s="30" t="s">
        <v>40</v>
      </c>
      <c r="V28" s="30" t="s">
        <v>41</v>
      </c>
      <c r="W28" s="30" t="s">
        <v>42</v>
      </c>
      <c r="X28" s="30" t="s">
        <v>43</v>
      </c>
      <c r="Y28" s="30" t="s">
        <v>44</v>
      </c>
      <c r="Z28" s="30" t="s">
        <v>45</v>
      </c>
      <c r="AA28" s="30" t="s">
        <v>46</v>
      </c>
      <c r="AB28" s="30" t="s">
        <v>47</v>
      </c>
      <c r="AC28" s="30" t="s">
        <v>48</v>
      </c>
      <c r="AD28" s="30" t="s">
        <v>49</v>
      </c>
      <c r="AE28" s="30" t="s">
        <v>67</v>
      </c>
      <c r="AF28" s="39" t="s">
        <v>75</v>
      </c>
      <c r="AG28" s="77"/>
      <c r="AH28" s="77"/>
      <c r="AI28" s="106"/>
      <c r="AJ28" s="30" t="s">
        <v>39</v>
      </c>
      <c r="AK28" s="30" t="s">
        <v>40</v>
      </c>
      <c r="AL28" s="30" t="s">
        <v>41</v>
      </c>
      <c r="AM28" s="30" t="s">
        <v>42</v>
      </c>
      <c r="AN28" s="30" t="s">
        <v>43</v>
      </c>
      <c r="AO28" s="30" t="s">
        <v>44</v>
      </c>
      <c r="AP28" s="30" t="s">
        <v>45</v>
      </c>
      <c r="AQ28" s="30" t="s">
        <v>46</v>
      </c>
      <c r="AR28" s="30" t="s">
        <v>47</v>
      </c>
      <c r="AS28" s="30" t="s">
        <v>48</v>
      </c>
      <c r="AT28" s="30" t="s">
        <v>49</v>
      </c>
      <c r="AU28" s="30" t="s">
        <v>67</v>
      </c>
      <c r="AV28" s="39" t="s">
        <v>75</v>
      </c>
      <c r="AW28" s="77"/>
      <c r="AX28" s="77"/>
      <c r="AY28" s="106"/>
    </row>
    <row r="29" spans="1:52" ht="10.5" x14ac:dyDescent="0.25">
      <c r="A29" s="40" t="s">
        <v>50</v>
      </c>
      <c r="B29" s="40" t="s">
        <v>51</v>
      </c>
      <c r="C29" s="40" t="s">
        <v>52</v>
      </c>
      <c r="D29" s="29" t="s">
        <v>53</v>
      </c>
      <c r="E29" s="29" t="s">
        <v>53</v>
      </c>
      <c r="F29" s="29" t="s">
        <v>53</v>
      </c>
      <c r="G29" s="29" t="s">
        <v>53</v>
      </c>
      <c r="H29" s="29" t="s">
        <v>53</v>
      </c>
      <c r="I29" s="29" t="s">
        <v>53</v>
      </c>
      <c r="J29" s="29" t="s">
        <v>53</v>
      </c>
      <c r="K29" s="29" t="s">
        <v>53</v>
      </c>
      <c r="L29" s="29" t="s">
        <v>53</v>
      </c>
      <c r="M29" s="29" t="s">
        <v>53</v>
      </c>
      <c r="N29" s="29" t="s">
        <v>53</v>
      </c>
      <c r="O29" s="29" t="s">
        <v>53</v>
      </c>
      <c r="P29" s="72" t="s">
        <v>53</v>
      </c>
      <c r="Q29" s="78" t="s">
        <v>53</v>
      </c>
      <c r="R29" s="76" t="s">
        <v>53</v>
      </c>
      <c r="S29" s="76" t="s">
        <v>53</v>
      </c>
      <c r="T29" s="29" t="s">
        <v>54</v>
      </c>
      <c r="U29" s="29" t="s">
        <v>54</v>
      </c>
      <c r="V29" s="29" t="s">
        <v>54</v>
      </c>
      <c r="W29" s="29" t="s">
        <v>54</v>
      </c>
      <c r="X29" s="29" t="s">
        <v>54</v>
      </c>
      <c r="Y29" s="29" t="s">
        <v>54</v>
      </c>
      <c r="Z29" s="29" t="s">
        <v>54</v>
      </c>
      <c r="AA29" s="29" t="s">
        <v>54</v>
      </c>
      <c r="AB29" s="29" t="s">
        <v>54</v>
      </c>
      <c r="AC29" s="29" t="s">
        <v>54</v>
      </c>
      <c r="AD29" s="29" t="s">
        <v>54</v>
      </c>
      <c r="AE29" s="29" t="s">
        <v>54</v>
      </c>
      <c r="AF29" s="72" t="s">
        <v>54</v>
      </c>
      <c r="AG29" s="78" t="s">
        <v>54</v>
      </c>
      <c r="AH29" s="78" t="s">
        <v>54</v>
      </c>
      <c r="AI29" s="76" t="s">
        <v>54</v>
      </c>
      <c r="AJ29" s="29" t="s">
        <v>68</v>
      </c>
      <c r="AK29" s="29" t="s">
        <v>68</v>
      </c>
      <c r="AL29" s="29" t="s">
        <v>68</v>
      </c>
      <c r="AM29" s="29" t="s">
        <v>68</v>
      </c>
      <c r="AN29" s="29" t="s">
        <v>68</v>
      </c>
      <c r="AO29" s="29" t="s">
        <v>68</v>
      </c>
      <c r="AP29" s="29" t="s">
        <v>68</v>
      </c>
      <c r="AQ29" s="29" t="s">
        <v>68</v>
      </c>
      <c r="AR29" s="29" t="s">
        <v>68</v>
      </c>
      <c r="AS29" s="29" t="s">
        <v>68</v>
      </c>
      <c r="AT29" s="29" t="s">
        <v>68</v>
      </c>
      <c r="AU29" s="29" t="s">
        <v>68</v>
      </c>
      <c r="AV29" s="72" t="s">
        <v>68</v>
      </c>
      <c r="AW29" s="78" t="s">
        <v>68</v>
      </c>
      <c r="AX29" s="78" t="s">
        <v>68</v>
      </c>
      <c r="AY29" s="76" t="s">
        <v>68</v>
      </c>
    </row>
    <row r="30" spans="1:52" ht="10" x14ac:dyDescent="0.2">
      <c r="A30" s="44" t="s">
        <v>55</v>
      </c>
      <c r="B30" s="44" t="s">
        <v>56</v>
      </c>
      <c r="C30" s="26" t="s">
        <v>15</v>
      </c>
      <c r="D30" s="34">
        <v>10329319.745392812</v>
      </c>
      <c r="E30" s="34">
        <v>7169008.6935133561</v>
      </c>
      <c r="F30" s="34">
        <v>7307635.2099568099</v>
      </c>
      <c r="G30" s="34">
        <v>7426081.1565140914</v>
      </c>
      <c r="H30" s="34">
        <v>7480618.9785103481</v>
      </c>
      <c r="I30" s="34">
        <v>7580211.8721645828</v>
      </c>
      <c r="J30" s="34">
        <v>6942010.107814244</v>
      </c>
      <c r="K30" s="34">
        <v>6861113.8628569404</v>
      </c>
      <c r="L30" s="34">
        <v>6719627.756082247</v>
      </c>
      <c r="M30" s="34">
        <v>6649188.0062341187</v>
      </c>
      <c r="N30" s="34">
        <v>6441819.0851776116</v>
      </c>
      <c r="O30" s="34">
        <v>6285721.7416589465</v>
      </c>
      <c r="P30" s="34">
        <v>6165226.0222727014</v>
      </c>
      <c r="Q30" s="66">
        <v>5924689.7417912716</v>
      </c>
      <c r="R30" s="84">
        <v>5509916.7578839101</v>
      </c>
      <c r="S30" s="66"/>
      <c r="T30" s="34">
        <v>403536.84938072436</v>
      </c>
      <c r="U30" s="34">
        <v>183343.56861355912</v>
      </c>
      <c r="V30" s="34">
        <v>199461.33717749489</v>
      </c>
      <c r="W30" s="34">
        <v>191365.63415689213</v>
      </c>
      <c r="X30" s="34">
        <v>189317.49724197728</v>
      </c>
      <c r="Y30" s="34">
        <v>191355.54923640419</v>
      </c>
      <c r="Z30" s="34">
        <v>178580.45129282857</v>
      </c>
      <c r="AA30" s="34">
        <v>177628.0192419806</v>
      </c>
      <c r="AB30" s="34">
        <v>175892.10339030964</v>
      </c>
      <c r="AC30" s="34">
        <v>175632.88171734364</v>
      </c>
      <c r="AD30" s="34">
        <v>171119.3095453475</v>
      </c>
      <c r="AE30" s="34">
        <v>167414.57873324933</v>
      </c>
      <c r="AF30" s="34">
        <v>164885.98679622111</v>
      </c>
      <c r="AG30" s="66">
        <v>147783.86671200243</v>
      </c>
      <c r="AH30" s="84">
        <v>135930.63274481686</v>
      </c>
      <c r="AI30" s="66"/>
      <c r="AJ30" s="34">
        <v>228343298.69537595</v>
      </c>
      <c r="AK30" s="34">
        <v>159776428.98138073</v>
      </c>
      <c r="AL30" s="34">
        <v>162561785.21232665</v>
      </c>
      <c r="AM30" s="34">
        <v>165618746.22514343</v>
      </c>
      <c r="AN30" s="34">
        <v>168483688.62753776</v>
      </c>
      <c r="AO30" s="34">
        <v>169422494.46892458</v>
      </c>
      <c r="AP30" s="34">
        <v>158896156.70876193</v>
      </c>
      <c r="AQ30" s="34">
        <v>158314842.08060417</v>
      </c>
      <c r="AR30" s="34">
        <v>158589934.23617932</v>
      </c>
      <c r="AS30" s="34">
        <v>158270263.28536496</v>
      </c>
      <c r="AT30" s="34">
        <v>153714504.11181694</v>
      </c>
      <c r="AU30" s="34">
        <v>150497818.58317906</v>
      </c>
      <c r="AV30" s="34">
        <v>147101000.03414482</v>
      </c>
      <c r="AW30" s="66">
        <v>131391278.75022241</v>
      </c>
      <c r="AX30" s="84">
        <v>121929562.00650297</v>
      </c>
      <c r="AY30" s="66"/>
    </row>
    <row r="31" spans="1:52" ht="10" x14ac:dyDescent="0.2">
      <c r="A31" s="44" t="s">
        <v>55</v>
      </c>
      <c r="B31" s="44" t="s">
        <v>56</v>
      </c>
      <c r="C31" s="19" t="s">
        <v>16</v>
      </c>
      <c r="D31" s="34">
        <v>1540049.5819911724</v>
      </c>
      <c r="E31" s="34">
        <v>1942777.8776380974</v>
      </c>
      <c r="F31" s="34">
        <v>1962214.0267522114</v>
      </c>
      <c r="G31" s="34">
        <v>1981364.2534544177</v>
      </c>
      <c r="H31" s="34">
        <v>2004684.7143219849</v>
      </c>
      <c r="I31" s="34">
        <v>2083625.1166597358</v>
      </c>
      <c r="J31" s="34">
        <v>2068475.8253927703</v>
      </c>
      <c r="K31" s="34">
        <v>2071878.2491905177</v>
      </c>
      <c r="L31" s="34">
        <v>2075256.0363611407</v>
      </c>
      <c r="M31" s="34">
        <v>2080209.4192776789</v>
      </c>
      <c r="N31" s="34">
        <v>2085337.7749541795</v>
      </c>
      <c r="O31" s="34">
        <v>2091431.0176238441</v>
      </c>
      <c r="P31" s="34">
        <v>2092067.5902930149</v>
      </c>
      <c r="Q31" s="66">
        <v>1627152.6173245795</v>
      </c>
      <c r="R31" s="84">
        <v>1521944.1972200735</v>
      </c>
      <c r="S31" s="66"/>
      <c r="T31" s="34">
        <v>64969.819814747723</v>
      </c>
      <c r="U31" s="34">
        <v>73450.002263523274</v>
      </c>
      <c r="V31" s="34">
        <v>74134.385338362888</v>
      </c>
      <c r="W31" s="34">
        <v>74769.772167639443</v>
      </c>
      <c r="X31" s="34">
        <v>76111.468466408493</v>
      </c>
      <c r="Y31" s="34">
        <v>85063.82972161271</v>
      </c>
      <c r="Z31" s="34">
        <v>74161.909998516348</v>
      </c>
      <c r="AA31" s="34">
        <v>74288.051271887525</v>
      </c>
      <c r="AB31" s="34">
        <v>74405.279807718325</v>
      </c>
      <c r="AC31" s="34">
        <v>74774.603896732457</v>
      </c>
      <c r="AD31" s="34">
        <v>75000.796238180454</v>
      </c>
      <c r="AE31" s="34">
        <v>75283.3879149883</v>
      </c>
      <c r="AF31" s="34">
        <v>75240.609144051603</v>
      </c>
      <c r="AG31" s="66">
        <v>57190.740636933224</v>
      </c>
      <c r="AH31" s="84">
        <v>51770.986761403205</v>
      </c>
      <c r="AI31" s="66"/>
      <c r="AJ31" s="34">
        <v>101810165.6931088</v>
      </c>
      <c r="AK31" s="34">
        <v>115389620.57746369</v>
      </c>
      <c r="AL31" s="34">
        <v>116451806.20053202</v>
      </c>
      <c r="AM31" s="34">
        <v>117356088.7919782</v>
      </c>
      <c r="AN31" s="34">
        <v>120420294.04894015</v>
      </c>
      <c r="AO31" s="34">
        <v>144477117.38449392</v>
      </c>
      <c r="AP31" s="34">
        <v>115514168.78382094</v>
      </c>
      <c r="AQ31" s="34">
        <v>115725959.78802472</v>
      </c>
      <c r="AR31" s="34">
        <v>115915578.77385914</v>
      </c>
      <c r="AS31" s="34">
        <v>116709917.71257912</v>
      </c>
      <c r="AT31" s="34">
        <v>117237006.33247377</v>
      </c>
      <c r="AU31" s="34">
        <v>117781261.25290224</v>
      </c>
      <c r="AV31" s="34">
        <v>117453926.27392215</v>
      </c>
      <c r="AW31" s="66">
        <v>84727142.272605136</v>
      </c>
      <c r="AX31" s="84">
        <v>74506316.170985624</v>
      </c>
      <c r="AY31" s="66"/>
    </row>
    <row r="32" spans="1:52" ht="10" x14ac:dyDescent="0.2">
      <c r="A32" s="44" t="s">
        <v>55</v>
      </c>
      <c r="B32" s="44" t="s">
        <v>56</v>
      </c>
      <c r="C32" s="19" t="s">
        <v>17</v>
      </c>
      <c r="D32" s="34">
        <v>3313232.6913092909</v>
      </c>
      <c r="E32" s="34">
        <v>2041446.0999885621</v>
      </c>
      <c r="F32" s="34">
        <v>1811972.109038624</v>
      </c>
      <c r="G32" s="34">
        <v>1853978.885235294</v>
      </c>
      <c r="H32" s="34">
        <v>2904235.593266503</v>
      </c>
      <c r="I32" s="34">
        <v>2481976.9968808778</v>
      </c>
      <c r="J32" s="34">
        <v>2492410.6770928898</v>
      </c>
      <c r="K32" s="34">
        <v>2211766.9085061392</v>
      </c>
      <c r="L32" s="34">
        <v>2260263.4500336838</v>
      </c>
      <c r="M32" s="34">
        <v>2437084.2779248799</v>
      </c>
      <c r="N32" s="34">
        <v>2581054.2081099451</v>
      </c>
      <c r="O32" s="34">
        <v>2192449.6684039552</v>
      </c>
      <c r="P32" s="34">
        <v>1706906.4135169508</v>
      </c>
      <c r="Q32" s="66">
        <v>1566200.3516377057</v>
      </c>
      <c r="R32" s="84">
        <v>1407785.1021874202</v>
      </c>
      <c r="S32" s="66"/>
      <c r="T32" s="34">
        <v>362533.30361433479</v>
      </c>
      <c r="U32" s="34">
        <v>221318.8412616094</v>
      </c>
      <c r="V32" s="34">
        <v>202388.0652080166</v>
      </c>
      <c r="W32" s="34">
        <v>192131.9243091649</v>
      </c>
      <c r="X32" s="34">
        <v>230122.6076925486</v>
      </c>
      <c r="Y32" s="34">
        <v>211308.35119395779</v>
      </c>
      <c r="Z32" s="34">
        <v>178144.7033899363</v>
      </c>
      <c r="AA32" s="34">
        <v>140578.55478551137</v>
      </c>
      <c r="AB32" s="34">
        <v>121570.51569534244</v>
      </c>
      <c r="AC32" s="34">
        <v>139308.09967210196</v>
      </c>
      <c r="AD32" s="34">
        <v>144110.80803219893</v>
      </c>
      <c r="AE32" s="34">
        <v>143732.65215060473</v>
      </c>
      <c r="AF32" s="34">
        <v>99341.837890020543</v>
      </c>
      <c r="AG32" s="66">
        <v>108045.71739573203</v>
      </c>
      <c r="AH32" s="84">
        <v>70288.009440439564</v>
      </c>
      <c r="AI32" s="66"/>
      <c r="AJ32" s="34">
        <v>3686930.7943685558</v>
      </c>
      <c r="AK32" s="34">
        <v>2304838.8428727086</v>
      </c>
      <c r="AL32" s="34">
        <v>2256461.8203971977</v>
      </c>
      <c r="AM32" s="34">
        <v>2166939.1504290313</v>
      </c>
      <c r="AN32" s="34">
        <v>2937782.399860777</v>
      </c>
      <c r="AO32" s="34">
        <v>2813782.4337655008</v>
      </c>
      <c r="AP32" s="34">
        <v>2842531.1194541152</v>
      </c>
      <c r="AQ32" s="34">
        <v>2542236.6043530982</v>
      </c>
      <c r="AR32" s="34">
        <v>2638803.7839863673</v>
      </c>
      <c r="AS32" s="34">
        <v>2770100.7069695881</v>
      </c>
      <c r="AT32" s="34">
        <v>2771821.8387700841</v>
      </c>
      <c r="AU32" s="34">
        <v>2799894.9799290923</v>
      </c>
      <c r="AV32" s="34">
        <v>2365618.8324628929</v>
      </c>
      <c r="AW32" s="66">
        <v>1811167.9777104929</v>
      </c>
      <c r="AX32" s="84">
        <v>1646611.0226564209</v>
      </c>
      <c r="AY32" s="66"/>
    </row>
    <row r="33" spans="1:52" ht="10" x14ac:dyDescent="0.2">
      <c r="A33" s="44" t="s">
        <v>55</v>
      </c>
      <c r="B33" s="44" t="s">
        <v>56</v>
      </c>
      <c r="C33" s="19" t="s">
        <v>18</v>
      </c>
      <c r="D33" s="34">
        <v>161079.373034775</v>
      </c>
      <c r="E33" s="34">
        <v>177206.547855079</v>
      </c>
      <c r="F33" s="34">
        <v>177630.363967121</v>
      </c>
      <c r="G33" s="34">
        <v>177131.43277013299</v>
      </c>
      <c r="H33" s="34">
        <v>176632.50198513301</v>
      </c>
      <c r="I33" s="34">
        <v>194120.984562039</v>
      </c>
      <c r="J33" s="34">
        <v>192751.13460278499</v>
      </c>
      <c r="K33" s="34">
        <v>191381.28284692799</v>
      </c>
      <c r="L33" s="34">
        <v>190011.43006134001</v>
      </c>
      <c r="M33" s="34">
        <v>188641.57946836899</v>
      </c>
      <c r="N33" s="34">
        <v>188643.189874768</v>
      </c>
      <c r="O33" s="34">
        <v>188644.800400376</v>
      </c>
      <c r="P33" s="34">
        <v>188646.41095793201</v>
      </c>
      <c r="Q33" s="66">
        <v>185792.48445118975</v>
      </c>
      <c r="R33" s="84">
        <v>188654.46331656</v>
      </c>
      <c r="S33" s="66"/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66">
        <v>0</v>
      </c>
      <c r="AH33" s="84">
        <v>0</v>
      </c>
      <c r="AI33" s="66"/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66">
        <v>0</v>
      </c>
      <c r="AX33" s="84">
        <v>0</v>
      </c>
      <c r="AY33" s="66"/>
    </row>
    <row r="34" spans="1:52" s="56" customFormat="1" ht="10.5" thickBot="1" x14ac:dyDescent="0.25">
      <c r="A34" s="43" t="s">
        <v>55</v>
      </c>
      <c r="B34" s="43" t="s">
        <v>56</v>
      </c>
      <c r="C34" s="33" t="s">
        <v>19</v>
      </c>
      <c r="D34" s="35">
        <v>3292033.8612965727</v>
      </c>
      <c r="E34" s="35">
        <v>3090592.5986336595</v>
      </c>
      <c r="F34" s="35">
        <v>3098831.4344107262</v>
      </c>
      <c r="G34" s="35">
        <v>3109285.9675629777</v>
      </c>
      <c r="H34" s="35">
        <v>3143326.0507468549</v>
      </c>
      <c r="I34" s="35">
        <v>3148235.3341661766</v>
      </c>
      <c r="J34" s="35">
        <v>3157848.299415892</v>
      </c>
      <c r="K34" s="35">
        <v>3138921.7792703486</v>
      </c>
      <c r="L34" s="35">
        <v>3139740.4546725391</v>
      </c>
      <c r="M34" s="35">
        <v>3144917.9447240406</v>
      </c>
      <c r="N34" s="35">
        <v>3140334.3200814473</v>
      </c>
      <c r="O34" s="35">
        <v>3108400.672534192</v>
      </c>
      <c r="P34" s="35">
        <v>3087754.0537736127</v>
      </c>
      <c r="Q34" s="67">
        <v>2968132.5593329626</v>
      </c>
      <c r="R34" s="179">
        <v>2927312.5462327302</v>
      </c>
      <c r="S34" s="67"/>
      <c r="T34" s="35">
        <v>357950.83796215826</v>
      </c>
      <c r="U34" s="35">
        <v>261017.0844400393</v>
      </c>
      <c r="V34" s="35">
        <v>264937.09705876594</v>
      </c>
      <c r="W34" s="35">
        <v>260541.80203192064</v>
      </c>
      <c r="X34" s="35">
        <v>262535.82858003111</v>
      </c>
      <c r="Y34" s="35">
        <v>264729.94329328212</v>
      </c>
      <c r="Z34" s="35">
        <v>254801.27618294818</v>
      </c>
      <c r="AA34" s="35">
        <v>248086.51885761233</v>
      </c>
      <c r="AB34" s="35">
        <v>245171.83113369826</v>
      </c>
      <c r="AC34" s="35">
        <v>248102.28786796008</v>
      </c>
      <c r="AD34" s="35">
        <v>244437.66090960914</v>
      </c>
      <c r="AE34" s="35">
        <v>244315.31845672216</v>
      </c>
      <c r="AF34" s="35">
        <v>238355.94329061333</v>
      </c>
      <c r="AG34" s="67">
        <v>228429.1710271099</v>
      </c>
      <c r="AH34" s="179">
        <v>217566.53322280009</v>
      </c>
      <c r="AI34" s="67"/>
      <c r="AJ34" s="35">
        <v>464466589.4442091</v>
      </c>
      <c r="AK34" s="35">
        <v>421632696.94505179</v>
      </c>
      <c r="AL34" s="35">
        <v>425036909.99837101</v>
      </c>
      <c r="AM34" s="35">
        <v>428520129.19270617</v>
      </c>
      <c r="AN34" s="35">
        <v>434344885.94926691</v>
      </c>
      <c r="AO34" s="35">
        <v>461611309.07620049</v>
      </c>
      <c r="AP34" s="35">
        <v>422802084.47554368</v>
      </c>
      <c r="AQ34" s="35">
        <v>420876852.37296098</v>
      </c>
      <c r="AR34" s="35">
        <v>420904835.60830384</v>
      </c>
      <c r="AS34" s="35">
        <v>420902044.93614823</v>
      </c>
      <c r="AT34" s="35">
        <v>416560584.30817413</v>
      </c>
      <c r="AU34" s="35">
        <v>413955735.68329132</v>
      </c>
      <c r="AV34" s="35">
        <v>410059366.96098858</v>
      </c>
      <c r="AW34" s="67">
        <v>345029566.83664256</v>
      </c>
      <c r="AX34" s="179">
        <v>319495190.13383949</v>
      </c>
      <c r="AY34" s="67"/>
      <c r="AZ34" s="82"/>
    </row>
    <row r="35" spans="1:52" ht="10.5" thickTop="1" x14ac:dyDescent="0.2">
      <c r="A35" s="44" t="s">
        <v>55</v>
      </c>
      <c r="B35" s="44" t="s">
        <v>56</v>
      </c>
      <c r="C35" s="19" t="s">
        <v>57</v>
      </c>
      <c r="D35" s="34">
        <v>18635715.253024623</v>
      </c>
      <c r="E35" s="34">
        <v>14421031.817628754</v>
      </c>
      <c r="F35" s="34">
        <v>14358283.144125493</v>
      </c>
      <c r="G35" s="34">
        <v>14547841.695536913</v>
      </c>
      <c r="H35" s="34">
        <v>15709497.838830821</v>
      </c>
      <c r="I35" s="34">
        <v>15488170.304433413</v>
      </c>
      <c r="J35" s="34">
        <v>14853496.044318581</v>
      </c>
      <c r="K35" s="34">
        <v>14475062.082670873</v>
      </c>
      <c r="L35" s="34">
        <v>14384899.12721095</v>
      </c>
      <c r="M35" s="34">
        <v>14500041.227629088</v>
      </c>
      <c r="N35" s="34">
        <v>14437188.578197952</v>
      </c>
      <c r="O35" s="34">
        <v>13866647.900621314</v>
      </c>
      <c r="P35" s="34">
        <v>13240600.490814213</v>
      </c>
      <c r="Q35" s="66">
        <v>12452730.648760464</v>
      </c>
      <c r="R35" s="84">
        <v>11555613.066840693</v>
      </c>
      <c r="S35" s="84">
        <v>11796630.259137699</v>
      </c>
      <c r="T35" s="34">
        <v>1188990.8107719652</v>
      </c>
      <c r="U35" s="34">
        <v>739129.49657873111</v>
      </c>
      <c r="V35" s="34">
        <v>740920.88478264026</v>
      </c>
      <c r="W35" s="34">
        <v>718809.13266561716</v>
      </c>
      <c r="X35" s="34">
        <v>758087.40198096551</v>
      </c>
      <c r="Y35" s="34">
        <v>752457.67344525678</v>
      </c>
      <c r="Z35" s="34">
        <v>685688.34086422937</v>
      </c>
      <c r="AA35" s="34">
        <v>640581.14415699174</v>
      </c>
      <c r="AB35" s="34">
        <v>617039.73002706864</v>
      </c>
      <c r="AC35" s="34">
        <v>637817.8731541381</v>
      </c>
      <c r="AD35" s="34">
        <v>634668.57472533605</v>
      </c>
      <c r="AE35" s="34">
        <v>630745.93725556449</v>
      </c>
      <c r="AF35" s="34">
        <v>577824.3771209066</v>
      </c>
      <c r="AG35" s="66">
        <v>541449.49577177758</v>
      </c>
      <c r="AH35" s="84">
        <v>475556.16216945974</v>
      </c>
      <c r="AI35" s="84">
        <v>475556.16216945974</v>
      </c>
      <c r="AJ35" s="34">
        <v>798306984.62706232</v>
      </c>
      <c r="AK35" s="34">
        <v>699103585.34676886</v>
      </c>
      <c r="AL35" s="34">
        <v>706306963.23162687</v>
      </c>
      <c r="AM35" s="34">
        <v>713661903.36025679</v>
      </c>
      <c r="AN35" s="34">
        <v>726186651.02560568</v>
      </c>
      <c r="AO35" s="34">
        <v>778324703.36338449</v>
      </c>
      <c r="AP35" s="34">
        <v>700054941.08758068</v>
      </c>
      <c r="AQ35" s="34">
        <v>697459890.84594297</v>
      </c>
      <c r="AR35" s="34">
        <v>698049152.40232873</v>
      </c>
      <c r="AS35" s="34">
        <v>698652326.64106178</v>
      </c>
      <c r="AT35" s="34">
        <v>690283916.59123492</v>
      </c>
      <c r="AU35" s="34">
        <v>685034710.49930167</v>
      </c>
      <c r="AV35" s="34">
        <v>676979912.10151839</v>
      </c>
      <c r="AW35" s="66">
        <v>574334471.30860949</v>
      </c>
      <c r="AX35" s="84">
        <v>517577679.33398449</v>
      </c>
      <c r="AY35" s="84">
        <v>532744766.62922311</v>
      </c>
    </row>
    <row r="36" spans="1:52" ht="10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8"/>
      <c r="O36" s="48"/>
      <c r="P36" s="48"/>
      <c r="Q36" s="70"/>
      <c r="R36" s="70"/>
      <c r="S36" s="70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70"/>
      <c r="AH36" s="70"/>
      <c r="AI36" s="70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70"/>
      <c r="AX36" s="70"/>
      <c r="AY36" s="70"/>
    </row>
    <row r="37" spans="1:52" ht="10" x14ac:dyDescent="0.2">
      <c r="A37" s="44" t="s">
        <v>55</v>
      </c>
      <c r="B37" s="44" t="s">
        <v>58</v>
      </c>
      <c r="C37" s="26" t="s">
        <v>15</v>
      </c>
      <c r="D37" s="34">
        <v>76975108.764443099</v>
      </c>
      <c r="E37" s="34">
        <v>63344977.346449129</v>
      </c>
      <c r="F37" s="34">
        <v>64553300.532549091</v>
      </c>
      <c r="G37" s="34">
        <v>66138486.558108278</v>
      </c>
      <c r="H37" s="34">
        <v>66888009.831270784</v>
      </c>
      <c r="I37" s="34">
        <v>66212791.472202361</v>
      </c>
      <c r="J37" s="34">
        <v>66266854.631339371</v>
      </c>
      <c r="K37" s="34">
        <v>64118026.007258318</v>
      </c>
      <c r="L37" s="34">
        <v>64142569.372487307</v>
      </c>
      <c r="M37" s="34">
        <v>64480336.515707597</v>
      </c>
      <c r="N37" s="34">
        <v>64155017.160459898</v>
      </c>
      <c r="O37" s="34">
        <v>64648887.287076674</v>
      </c>
      <c r="P37" s="34">
        <v>62500134.731254593</v>
      </c>
      <c r="Q37" s="66">
        <v>45938494.041614026</v>
      </c>
      <c r="R37" s="84">
        <v>40136332.940002322</v>
      </c>
      <c r="S37" s="66"/>
      <c r="T37" s="34">
        <v>2475249.9407278756</v>
      </c>
      <c r="U37" s="34">
        <v>1714651.9113010974</v>
      </c>
      <c r="V37" s="34">
        <v>1725057.8466479378</v>
      </c>
      <c r="W37" s="34">
        <v>1689604.9722948542</v>
      </c>
      <c r="X37" s="34">
        <v>1715163.4769978938</v>
      </c>
      <c r="Y37" s="34">
        <v>1710444.4492859025</v>
      </c>
      <c r="Z37" s="34">
        <v>1694923.8127067394</v>
      </c>
      <c r="AA37" s="34">
        <v>1670468.2061519334</v>
      </c>
      <c r="AB37" s="34">
        <v>1651262.8764042358</v>
      </c>
      <c r="AC37" s="34">
        <v>1621245.0010353371</v>
      </c>
      <c r="AD37" s="34">
        <v>1663955.8906091864</v>
      </c>
      <c r="AE37" s="34">
        <v>1668431.4899990985</v>
      </c>
      <c r="AF37" s="34">
        <v>1591445.3939820682</v>
      </c>
      <c r="AG37" s="66">
        <v>1116672.8832622482</v>
      </c>
      <c r="AH37" s="84">
        <v>917346.54058263183</v>
      </c>
      <c r="AI37" s="66"/>
      <c r="AJ37" s="34">
        <v>1258040991.5693707</v>
      </c>
      <c r="AK37" s="34">
        <v>969411816.7867409</v>
      </c>
      <c r="AL37" s="34">
        <v>944827376.83934891</v>
      </c>
      <c r="AM37" s="34">
        <v>952252448.69540036</v>
      </c>
      <c r="AN37" s="34">
        <v>992099591.56294763</v>
      </c>
      <c r="AO37" s="34">
        <v>979431198.45944715</v>
      </c>
      <c r="AP37" s="34">
        <v>987301217.48780906</v>
      </c>
      <c r="AQ37" s="34">
        <v>857840628.69759846</v>
      </c>
      <c r="AR37" s="34">
        <v>798036852.28290391</v>
      </c>
      <c r="AS37" s="34">
        <v>788155422.25685465</v>
      </c>
      <c r="AT37" s="34">
        <v>790346408.48790073</v>
      </c>
      <c r="AU37" s="34">
        <v>774536834.39828658</v>
      </c>
      <c r="AV37" s="34">
        <v>731402050.14180613</v>
      </c>
      <c r="AW37" s="66">
        <v>546086914.34116364</v>
      </c>
      <c r="AX37" s="84">
        <v>404978613.52597129</v>
      </c>
      <c r="AY37" s="66"/>
    </row>
    <row r="38" spans="1:52" ht="10" x14ac:dyDescent="0.2">
      <c r="A38" s="44" t="s">
        <v>55</v>
      </c>
      <c r="B38" s="44" t="s">
        <v>58</v>
      </c>
      <c r="C38" s="19" t="s">
        <v>16</v>
      </c>
      <c r="D38" s="34">
        <v>11244830.26927321</v>
      </c>
      <c r="E38" s="34">
        <v>14811710.54916562</v>
      </c>
      <c r="F38" s="34">
        <v>14886929.989550594</v>
      </c>
      <c r="G38" s="34">
        <v>14977590.598496143</v>
      </c>
      <c r="H38" s="34">
        <v>15158253.903215569</v>
      </c>
      <c r="I38" s="34">
        <v>15192030.004091529</v>
      </c>
      <c r="J38" s="34">
        <v>15390804.143882878</v>
      </c>
      <c r="K38" s="34">
        <v>15355263.494977254</v>
      </c>
      <c r="L38" s="34">
        <v>15211089.098159889</v>
      </c>
      <c r="M38" s="34">
        <v>15238143.995663185</v>
      </c>
      <c r="N38" s="34">
        <v>15260881.048701441</v>
      </c>
      <c r="O38" s="34">
        <v>15301338.230005814</v>
      </c>
      <c r="P38" s="34">
        <v>15479403.212943833</v>
      </c>
      <c r="Q38" s="66">
        <v>14999283.992960827</v>
      </c>
      <c r="R38" s="84">
        <v>15061808.474225897</v>
      </c>
      <c r="S38" s="66"/>
      <c r="T38" s="34">
        <v>314805.1872549426</v>
      </c>
      <c r="U38" s="34">
        <v>433500.53330402583</v>
      </c>
      <c r="V38" s="34">
        <v>430990.23913145141</v>
      </c>
      <c r="W38" s="34">
        <v>431940.42547148187</v>
      </c>
      <c r="X38" s="34">
        <v>439839.76315412478</v>
      </c>
      <c r="Y38" s="34">
        <v>437333.50652122172</v>
      </c>
      <c r="Z38" s="34">
        <v>441373.39938840072</v>
      </c>
      <c r="AA38" s="34">
        <v>439213.61812586867</v>
      </c>
      <c r="AB38" s="34">
        <v>424164.36494104657</v>
      </c>
      <c r="AC38" s="34">
        <v>425309.98125798558</v>
      </c>
      <c r="AD38" s="34">
        <v>426387.55702857376</v>
      </c>
      <c r="AE38" s="34">
        <v>427700.60309204133</v>
      </c>
      <c r="AF38" s="34">
        <v>444028.51870931487</v>
      </c>
      <c r="AG38" s="66">
        <v>427795.81871346012</v>
      </c>
      <c r="AH38" s="84">
        <v>425894.24718327157</v>
      </c>
      <c r="AI38" s="66"/>
      <c r="AJ38" s="34">
        <v>432843801.15787852</v>
      </c>
      <c r="AK38" s="34">
        <v>526727009.20814598</v>
      </c>
      <c r="AL38" s="34">
        <v>516283724.75070947</v>
      </c>
      <c r="AM38" s="34">
        <v>512849475.67944181</v>
      </c>
      <c r="AN38" s="34">
        <v>531023122.17542398</v>
      </c>
      <c r="AO38" s="34">
        <v>497657680.62964761</v>
      </c>
      <c r="AP38" s="34">
        <v>500484494.2332164</v>
      </c>
      <c r="AQ38" s="34">
        <v>497718874.26181591</v>
      </c>
      <c r="AR38" s="34">
        <v>489711725.69957703</v>
      </c>
      <c r="AS38" s="34">
        <v>490056667.62031466</v>
      </c>
      <c r="AT38" s="34">
        <v>489576989.07387167</v>
      </c>
      <c r="AU38" s="34">
        <v>489980766.24658561</v>
      </c>
      <c r="AV38" s="34">
        <v>491236206.64186341</v>
      </c>
      <c r="AW38" s="66">
        <v>492719336.68299568</v>
      </c>
      <c r="AX38" s="84">
        <v>481383445.84127891</v>
      </c>
      <c r="AY38" s="66"/>
    </row>
    <row r="39" spans="1:52" ht="10" x14ac:dyDescent="0.2">
      <c r="A39" s="44" t="s">
        <v>55</v>
      </c>
      <c r="B39" s="44" t="s">
        <v>58</v>
      </c>
      <c r="C39" s="19" t="s">
        <v>17</v>
      </c>
      <c r="D39" s="34">
        <v>13138600.413543079</v>
      </c>
      <c r="E39" s="34">
        <v>14392332.702382579</v>
      </c>
      <c r="F39" s="34">
        <v>14359596.671821371</v>
      </c>
      <c r="G39" s="34">
        <v>13934108.929857301</v>
      </c>
      <c r="H39" s="34">
        <v>12976808.599541269</v>
      </c>
      <c r="I39" s="34">
        <v>11690626.18185381</v>
      </c>
      <c r="J39" s="34">
        <v>10954848.859286914</v>
      </c>
      <c r="K39" s="34">
        <v>9376586.1565301735</v>
      </c>
      <c r="L39" s="34">
        <v>9155791.0786877945</v>
      </c>
      <c r="M39" s="34">
        <v>8114705.3728936939</v>
      </c>
      <c r="N39" s="34">
        <v>8985568.1517227832</v>
      </c>
      <c r="O39" s="34">
        <v>9910522.2011215743</v>
      </c>
      <c r="P39" s="34">
        <v>7571262.3742809938</v>
      </c>
      <c r="Q39" s="66">
        <v>9894154.7243663762</v>
      </c>
      <c r="R39" s="84">
        <v>8394762.0650276411</v>
      </c>
      <c r="S39" s="66"/>
      <c r="T39" s="34">
        <v>1812113.2965530111</v>
      </c>
      <c r="U39" s="34">
        <v>1129152.591604091</v>
      </c>
      <c r="V39" s="34">
        <v>1074833.4861658718</v>
      </c>
      <c r="W39" s="34">
        <v>1013471.930018043</v>
      </c>
      <c r="X39" s="34">
        <v>944431.76333652507</v>
      </c>
      <c r="Y39" s="34">
        <v>897642.84215782001</v>
      </c>
      <c r="Z39" s="34">
        <v>866752.53976036306</v>
      </c>
      <c r="AA39" s="34">
        <v>748898.96977334993</v>
      </c>
      <c r="AB39" s="34">
        <v>735356.52374740969</v>
      </c>
      <c r="AC39" s="34">
        <v>689811.09335791692</v>
      </c>
      <c r="AD39" s="34">
        <v>716524.23839164723</v>
      </c>
      <c r="AE39" s="34">
        <v>710276.427563495</v>
      </c>
      <c r="AF39" s="34">
        <v>622462.04840030894</v>
      </c>
      <c r="AG39" s="66">
        <v>758753.26186076039</v>
      </c>
      <c r="AH39" s="84">
        <v>635286.81861298357</v>
      </c>
      <c r="AI39" s="66"/>
      <c r="AJ39" s="34">
        <v>24771880.285336003</v>
      </c>
      <c r="AK39" s="34">
        <v>17370395.228479549</v>
      </c>
      <c r="AL39" s="34">
        <v>16964467.44837895</v>
      </c>
      <c r="AM39" s="34">
        <v>17536593.825212788</v>
      </c>
      <c r="AN39" s="34">
        <v>16905794.143052798</v>
      </c>
      <c r="AO39" s="34">
        <v>16395650.383110631</v>
      </c>
      <c r="AP39" s="34">
        <v>15425564.149370899</v>
      </c>
      <c r="AQ39" s="34">
        <v>14716600.56694065</v>
      </c>
      <c r="AR39" s="34">
        <v>15927760.27617727</v>
      </c>
      <c r="AS39" s="34">
        <v>15941675.342206839</v>
      </c>
      <c r="AT39" s="34">
        <v>16009466.54069161</v>
      </c>
      <c r="AU39" s="34">
        <v>14337042.704789311</v>
      </c>
      <c r="AV39" s="34">
        <v>12366825.35009261</v>
      </c>
      <c r="AW39" s="66">
        <v>10506464.078257453</v>
      </c>
      <c r="AX39" s="84">
        <v>8218487.0281834202</v>
      </c>
      <c r="AY39" s="66"/>
    </row>
    <row r="40" spans="1:52" ht="10" x14ac:dyDescent="0.2">
      <c r="A40" s="44" t="s">
        <v>55</v>
      </c>
      <c r="B40" s="44" t="s">
        <v>58</v>
      </c>
      <c r="C40" s="19" t="s">
        <v>18</v>
      </c>
      <c r="D40" s="34">
        <v>1526441.9499368099</v>
      </c>
      <c r="E40" s="34">
        <v>1870762.74235121</v>
      </c>
      <c r="F40" s="34">
        <v>1888728.3223466</v>
      </c>
      <c r="G40" s="34">
        <v>1890268.44477718</v>
      </c>
      <c r="H40" s="34">
        <v>1891808.6244212801</v>
      </c>
      <c r="I40" s="34">
        <v>1920106.5426872401</v>
      </c>
      <c r="J40" s="34">
        <v>1920277.8421418101</v>
      </c>
      <c r="K40" s="34">
        <v>1920449.1599067401</v>
      </c>
      <c r="L40" s="34">
        <v>1920620.4969915701</v>
      </c>
      <c r="M40" s="34">
        <v>1920791.7982751699</v>
      </c>
      <c r="N40" s="34">
        <v>1870846.1127283799</v>
      </c>
      <c r="O40" s="34">
        <v>1877625.5894913799</v>
      </c>
      <c r="P40" s="34">
        <v>1882075.8400965601</v>
      </c>
      <c r="Q40" s="66">
        <v>1998453.652434275</v>
      </c>
      <c r="R40" s="84">
        <v>2041017.28912863</v>
      </c>
      <c r="S40" s="66"/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66">
        <v>0</v>
      </c>
      <c r="AH40" s="84">
        <v>0</v>
      </c>
      <c r="AI40" s="66"/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66">
        <v>0</v>
      </c>
      <c r="AX40" s="84">
        <v>0</v>
      </c>
      <c r="AY40" s="66"/>
    </row>
    <row r="41" spans="1:52" s="56" customFormat="1" ht="10.5" thickBot="1" x14ac:dyDescent="0.25">
      <c r="A41" s="43" t="s">
        <v>55</v>
      </c>
      <c r="B41" s="43" t="s">
        <v>58</v>
      </c>
      <c r="C41" s="33" t="s">
        <v>19</v>
      </c>
      <c r="D41" s="35">
        <v>19342735.70513013</v>
      </c>
      <c r="E41" s="35">
        <v>18805596.049601879</v>
      </c>
      <c r="F41" s="35">
        <v>18868983.511233058</v>
      </c>
      <c r="G41" s="35">
        <v>18871007.439372942</v>
      </c>
      <c r="H41" s="35">
        <v>18882595.219228592</v>
      </c>
      <c r="I41" s="35">
        <v>18834702.957970221</v>
      </c>
      <c r="J41" s="35">
        <v>18771462.876083508</v>
      </c>
      <c r="K41" s="35">
        <v>18646490.442266658</v>
      </c>
      <c r="L41" s="35">
        <v>18631473.478632528</v>
      </c>
      <c r="M41" s="35">
        <v>18634765.775665876</v>
      </c>
      <c r="N41" s="35">
        <v>18633517.712592751</v>
      </c>
      <c r="O41" s="35">
        <v>18668477.331094533</v>
      </c>
      <c r="P41" s="35">
        <v>18559718.172981631</v>
      </c>
      <c r="Q41" s="67">
        <v>17940947.544875652</v>
      </c>
      <c r="R41" s="179">
        <v>17652731.376633573</v>
      </c>
      <c r="S41" s="67"/>
      <c r="T41" s="35">
        <v>1413298.0262359476</v>
      </c>
      <c r="U41" s="35">
        <v>1183254.3981406002</v>
      </c>
      <c r="V41" s="35">
        <v>1183059.6722695893</v>
      </c>
      <c r="W41" s="35">
        <v>1158967.083686664</v>
      </c>
      <c r="X41" s="35">
        <v>1158860.4146950766</v>
      </c>
      <c r="Y41" s="35">
        <v>1150336.2142892599</v>
      </c>
      <c r="Z41" s="35">
        <v>1135723.0995459571</v>
      </c>
      <c r="AA41" s="35">
        <v>1114013.6374881559</v>
      </c>
      <c r="AB41" s="35">
        <v>1104694.2602911387</v>
      </c>
      <c r="AC41" s="35">
        <v>1100188.4157950941</v>
      </c>
      <c r="AD41" s="35">
        <v>1109828.3508749281</v>
      </c>
      <c r="AE41" s="35">
        <v>1102679.8010793631</v>
      </c>
      <c r="AF41" s="35">
        <v>1087251.1421744325</v>
      </c>
      <c r="AG41" s="67">
        <v>990320.65107844863</v>
      </c>
      <c r="AH41" s="179">
        <v>926009.40205773152</v>
      </c>
      <c r="AI41" s="67"/>
      <c r="AJ41" s="35">
        <v>1923204429.0197573</v>
      </c>
      <c r="AK41" s="35">
        <v>1786021546.2054489</v>
      </c>
      <c r="AL41" s="35">
        <v>1759968055.0559306</v>
      </c>
      <c r="AM41" s="35">
        <v>1763711018.699847</v>
      </c>
      <c r="AN41" s="35">
        <v>1801241312.7769763</v>
      </c>
      <c r="AO41" s="35">
        <v>1767399955.6615319</v>
      </c>
      <c r="AP41" s="35">
        <v>1765382127.0970943</v>
      </c>
      <c r="AQ41" s="35">
        <v>1662545334.8344665</v>
      </c>
      <c r="AR41" s="35">
        <v>1623910123.7625661</v>
      </c>
      <c r="AS41" s="35">
        <v>1626389326.0324478</v>
      </c>
      <c r="AT41" s="35">
        <v>1625189658.1740539</v>
      </c>
      <c r="AU41" s="35">
        <v>1620923714.0402498</v>
      </c>
      <c r="AV41" s="35">
        <v>1593560540.1808407</v>
      </c>
      <c r="AW41" s="67">
        <v>1434907820.6487722</v>
      </c>
      <c r="AX41" s="179">
        <v>1317869912.12988</v>
      </c>
      <c r="AY41" s="67"/>
      <c r="AZ41" s="82"/>
    </row>
    <row r="42" spans="1:52" ht="10.5" thickTop="1" x14ac:dyDescent="0.2">
      <c r="A42" s="44" t="s">
        <v>55</v>
      </c>
      <c r="B42" s="44" t="s">
        <v>58</v>
      </c>
      <c r="C42" s="19" t="s">
        <v>57</v>
      </c>
      <c r="D42" s="34">
        <v>122227717.10232632</v>
      </c>
      <c r="E42" s="34">
        <v>113225379.38995041</v>
      </c>
      <c r="F42" s="34">
        <v>114557539.02750072</v>
      </c>
      <c r="G42" s="34">
        <v>115811461.97061184</v>
      </c>
      <c r="H42" s="34">
        <v>115797476.1776775</v>
      </c>
      <c r="I42" s="34">
        <v>113850257.15880516</v>
      </c>
      <c r="J42" s="34">
        <v>113304248.35273448</v>
      </c>
      <c r="K42" s="34">
        <v>109416815.26093915</v>
      </c>
      <c r="L42" s="34">
        <v>109061543.5249591</v>
      </c>
      <c r="M42" s="34">
        <v>108388743.45820552</v>
      </c>
      <c r="N42" s="34">
        <v>108905830.18620527</v>
      </c>
      <c r="O42" s="34">
        <v>110406850.63878997</v>
      </c>
      <c r="P42" s="34">
        <v>105992594.33155762</v>
      </c>
      <c r="Q42" s="66">
        <v>83424831.501288265</v>
      </c>
      <c r="R42" s="84">
        <v>83286652.145018056</v>
      </c>
      <c r="S42" s="84">
        <v>73491315.538400874</v>
      </c>
      <c r="T42" s="34">
        <v>6015466.450771777</v>
      </c>
      <c r="U42" s="34">
        <v>4460559.4343498144</v>
      </c>
      <c r="V42" s="34">
        <v>4413941.2442148505</v>
      </c>
      <c r="W42" s="34">
        <v>4293984.4114710428</v>
      </c>
      <c r="X42" s="34">
        <v>4258295.4181836201</v>
      </c>
      <c r="Y42" s="34">
        <v>4195757.0122542046</v>
      </c>
      <c r="Z42" s="34">
        <v>4138772.8514014599</v>
      </c>
      <c r="AA42" s="34">
        <v>3972594.4315393073</v>
      </c>
      <c r="AB42" s="34">
        <v>3915478.025383831</v>
      </c>
      <c r="AC42" s="34">
        <v>3836554.4914463339</v>
      </c>
      <c r="AD42" s="34">
        <v>3916696.036904335</v>
      </c>
      <c r="AE42" s="34">
        <v>3909088.3217339977</v>
      </c>
      <c r="AF42" s="34">
        <v>3745187.1032661246</v>
      </c>
      <c r="AG42" s="66">
        <v>3293542.6166380569</v>
      </c>
      <c r="AH42" s="84">
        <v>2904537.0084366184</v>
      </c>
      <c r="AI42" s="84">
        <v>2904537.0107341381</v>
      </c>
      <c r="AJ42" s="34">
        <v>3638861102.0323424</v>
      </c>
      <c r="AK42" s="34">
        <v>3299530767.4288154</v>
      </c>
      <c r="AL42" s="34">
        <v>3238043624.094368</v>
      </c>
      <c r="AM42" s="34">
        <v>3246349536.8999019</v>
      </c>
      <c r="AN42" s="34">
        <v>3341269820.6584005</v>
      </c>
      <c r="AO42" s="34">
        <v>3260884485.1337371</v>
      </c>
      <c r="AP42" s="34">
        <v>3268593402.9674907</v>
      </c>
      <c r="AQ42" s="34">
        <v>3032821438.3608217</v>
      </c>
      <c r="AR42" s="34">
        <v>2927586462.021224</v>
      </c>
      <c r="AS42" s="34">
        <v>2920543091.2518244</v>
      </c>
      <c r="AT42" s="34">
        <v>2921122522.2765179</v>
      </c>
      <c r="AU42" s="34">
        <v>2899778357.3899117</v>
      </c>
      <c r="AV42" s="34">
        <v>2828565622.3146029</v>
      </c>
      <c r="AW42" s="66">
        <v>2445992997.9908438</v>
      </c>
      <c r="AX42" s="84">
        <v>2212450458.5253134</v>
      </c>
      <c r="AY42" s="84">
        <v>2161480408.1781869</v>
      </c>
    </row>
    <row r="43" spans="1:52" ht="10.5" x14ac:dyDescent="0.25">
      <c r="A43" s="40"/>
      <c r="B43" s="40"/>
      <c r="C43" s="4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48"/>
      <c r="O43" s="48"/>
      <c r="P43" s="48"/>
      <c r="Q43" s="71"/>
      <c r="R43" s="71"/>
      <c r="S43" s="7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71"/>
      <c r="AH43" s="71"/>
      <c r="AI43" s="7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71"/>
      <c r="AX43" s="71"/>
      <c r="AY43" s="71"/>
    </row>
    <row r="44" spans="1:52" ht="10" x14ac:dyDescent="0.2">
      <c r="A44" s="44" t="s">
        <v>55</v>
      </c>
      <c r="B44" s="44" t="s">
        <v>59</v>
      </c>
      <c r="C44" s="26" t="s">
        <v>15</v>
      </c>
      <c r="D44" s="34">
        <v>34404008.221972175</v>
      </c>
      <c r="E44" s="34">
        <v>23594648.280305672</v>
      </c>
      <c r="F44" s="34">
        <v>24401538.91480054</v>
      </c>
      <c r="G44" s="34">
        <v>24283413.2063642</v>
      </c>
      <c r="H44" s="34">
        <v>23452723.415776391</v>
      </c>
      <c r="I44" s="34">
        <v>22706503.150512278</v>
      </c>
      <c r="J44" s="34">
        <v>22978988.359028563</v>
      </c>
      <c r="K44" s="34">
        <v>23021919.853880513</v>
      </c>
      <c r="L44" s="34">
        <v>23167977.128424209</v>
      </c>
      <c r="M44" s="34">
        <v>23151803.814932846</v>
      </c>
      <c r="N44" s="34">
        <v>22799355.099476594</v>
      </c>
      <c r="O44" s="34">
        <v>22875594.780466277</v>
      </c>
      <c r="P44" s="34">
        <v>22052669.122111458</v>
      </c>
      <c r="Q44" s="66">
        <v>19371501.237466991</v>
      </c>
      <c r="R44" s="84">
        <v>17963785.556520764</v>
      </c>
      <c r="S44" s="66"/>
      <c r="T44" s="34">
        <v>1926218.3180068731</v>
      </c>
      <c r="U44" s="34">
        <v>756433.53550592286</v>
      </c>
      <c r="V44" s="34">
        <v>792268.33138594753</v>
      </c>
      <c r="W44" s="34">
        <v>775431.49358960381</v>
      </c>
      <c r="X44" s="34">
        <v>728140.03596212924</v>
      </c>
      <c r="Y44" s="34">
        <v>741369.17138342094</v>
      </c>
      <c r="Z44" s="34">
        <v>720453.36919458327</v>
      </c>
      <c r="AA44" s="34">
        <v>718671.40558668587</v>
      </c>
      <c r="AB44" s="34">
        <v>717424.11657513282</v>
      </c>
      <c r="AC44" s="34">
        <v>713737.82197805808</v>
      </c>
      <c r="AD44" s="34">
        <v>709954.45535653841</v>
      </c>
      <c r="AE44" s="34">
        <v>706920.52175889909</v>
      </c>
      <c r="AF44" s="34">
        <v>709818.24507581198</v>
      </c>
      <c r="AG44" s="66">
        <v>545245.38773309882</v>
      </c>
      <c r="AH44" s="84">
        <v>474849.33847549075</v>
      </c>
      <c r="AI44" s="66"/>
      <c r="AJ44" s="34">
        <v>708400919.43782771</v>
      </c>
      <c r="AK44" s="34">
        <v>319317708.7173878</v>
      </c>
      <c r="AL44" s="34">
        <v>321849447.74080539</v>
      </c>
      <c r="AM44" s="34">
        <v>319874764.92361385</v>
      </c>
      <c r="AN44" s="34">
        <v>313076445.36706227</v>
      </c>
      <c r="AO44" s="34">
        <v>304708344.12940526</v>
      </c>
      <c r="AP44" s="34">
        <v>302610936.44591683</v>
      </c>
      <c r="AQ44" s="34">
        <v>304487196.07312942</v>
      </c>
      <c r="AR44" s="34">
        <v>305253922.13668185</v>
      </c>
      <c r="AS44" s="34">
        <v>307370719.18607998</v>
      </c>
      <c r="AT44" s="34">
        <v>304708941.34313631</v>
      </c>
      <c r="AU44" s="34">
        <v>301670988.5068658</v>
      </c>
      <c r="AV44" s="34">
        <v>298753617.12681097</v>
      </c>
      <c r="AW44" s="66">
        <v>219085220.27238101</v>
      </c>
      <c r="AX44" s="84">
        <v>185674390.79071209</v>
      </c>
      <c r="AY44" s="66"/>
    </row>
    <row r="45" spans="1:52" ht="10" x14ac:dyDescent="0.2">
      <c r="A45" s="44" t="s">
        <v>55</v>
      </c>
      <c r="B45" s="44" t="s">
        <v>59</v>
      </c>
      <c r="C45" s="19" t="s">
        <v>16</v>
      </c>
      <c r="D45" s="34">
        <v>6590887.9677614663</v>
      </c>
      <c r="E45" s="34">
        <v>9007359.9987247102</v>
      </c>
      <c r="F45" s="34">
        <v>9082335.8133199997</v>
      </c>
      <c r="G45" s="34">
        <v>9174527.1653831676</v>
      </c>
      <c r="H45" s="34">
        <v>9244621.0129917655</v>
      </c>
      <c r="I45" s="34">
        <v>9376436.3467761725</v>
      </c>
      <c r="J45" s="34">
        <v>9350929.2330008913</v>
      </c>
      <c r="K45" s="34">
        <v>9374188.0596452504</v>
      </c>
      <c r="L45" s="34">
        <v>9368996.7955799978</v>
      </c>
      <c r="M45" s="34">
        <v>9454080.2597066499</v>
      </c>
      <c r="N45" s="34">
        <v>9441376.7710307147</v>
      </c>
      <c r="O45" s="34">
        <v>9484661.9923556708</v>
      </c>
      <c r="P45" s="34">
        <v>9344058.6983810868</v>
      </c>
      <c r="Q45" s="66">
        <v>9194295.4845085591</v>
      </c>
      <c r="R45" s="84">
        <v>9256607.3131031767</v>
      </c>
      <c r="S45" s="66"/>
      <c r="T45" s="34">
        <v>604055.4321130485</v>
      </c>
      <c r="U45" s="34">
        <v>685399.64723088476</v>
      </c>
      <c r="V45" s="34">
        <v>674258.21333135967</v>
      </c>
      <c r="W45" s="34">
        <v>669264.90016939549</v>
      </c>
      <c r="X45" s="34">
        <v>665205.89856108208</v>
      </c>
      <c r="Y45" s="34">
        <v>674538.60091547295</v>
      </c>
      <c r="Z45" s="34">
        <v>676059.08796200249</v>
      </c>
      <c r="AA45" s="34">
        <v>680277.20416319126</v>
      </c>
      <c r="AB45" s="34">
        <v>684633.86833595869</v>
      </c>
      <c r="AC45" s="34">
        <v>697564.55468407786</v>
      </c>
      <c r="AD45" s="34">
        <v>693369.02563188097</v>
      </c>
      <c r="AE45" s="34">
        <v>697536.0039456751</v>
      </c>
      <c r="AF45" s="34">
        <v>680409.99492754065</v>
      </c>
      <c r="AG45" s="66">
        <v>665679.74271029443</v>
      </c>
      <c r="AH45" s="84">
        <v>659106.44120343099</v>
      </c>
      <c r="AI45" s="66"/>
      <c r="AJ45" s="34">
        <v>318578268.49774367</v>
      </c>
      <c r="AK45" s="34">
        <v>388067502.90804064</v>
      </c>
      <c r="AL45" s="34">
        <v>388813889.3705883</v>
      </c>
      <c r="AM45" s="34">
        <v>389316605.30812681</v>
      </c>
      <c r="AN45" s="34">
        <v>393065699.61870772</v>
      </c>
      <c r="AO45" s="34">
        <v>397254081.84840053</v>
      </c>
      <c r="AP45" s="34">
        <v>401541149.04533738</v>
      </c>
      <c r="AQ45" s="34">
        <v>402882038.88580078</v>
      </c>
      <c r="AR45" s="34">
        <v>404961844.42916328</v>
      </c>
      <c r="AS45" s="34">
        <v>409054891.79481846</v>
      </c>
      <c r="AT45" s="34">
        <v>409514468.08932447</v>
      </c>
      <c r="AU45" s="34">
        <v>421219825.50335318</v>
      </c>
      <c r="AV45" s="34">
        <v>397336604.72139943</v>
      </c>
      <c r="AW45" s="66">
        <v>392361817.77172959</v>
      </c>
      <c r="AX45" s="84">
        <v>393793256.05962592</v>
      </c>
      <c r="AY45" s="66"/>
    </row>
    <row r="46" spans="1:52" ht="10" x14ac:dyDescent="0.2">
      <c r="A46" s="44" t="s">
        <v>55</v>
      </c>
      <c r="B46" s="44" t="s">
        <v>59</v>
      </c>
      <c r="C46" s="19" t="s">
        <v>17</v>
      </c>
      <c r="D46" s="34">
        <v>33370280.406645913</v>
      </c>
      <c r="E46" s="34">
        <v>13840827.758384934</v>
      </c>
      <c r="F46" s="34">
        <v>14503241.073009074</v>
      </c>
      <c r="G46" s="34">
        <v>12962078.414176505</v>
      </c>
      <c r="H46" s="34">
        <v>12263053.262369007</v>
      </c>
      <c r="I46" s="34">
        <v>12362233.840486547</v>
      </c>
      <c r="J46" s="34">
        <v>12892339.878854746</v>
      </c>
      <c r="K46" s="34">
        <v>11828641.997058513</v>
      </c>
      <c r="L46" s="34">
        <v>12032191.200356267</v>
      </c>
      <c r="M46" s="34">
        <v>11306504.075759962</v>
      </c>
      <c r="N46" s="34">
        <v>10027805.328556981</v>
      </c>
      <c r="O46" s="34">
        <v>8389621.3460507914</v>
      </c>
      <c r="P46" s="34">
        <v>5457015.8614817616</v>
      </c>
      <c r="Q46" s="66">
        <v>8443141.9362053312</v>
      </c>
      <c r="R46" s="84">
        <v>6643913.3288121289</v>
      </c>
      <c r="S46" s="66"/>
      <c r="T46" s="34">
        <v>2808953.3416649471</v>
      </c>
      <c r="U46" s="34">
        <v>815440.24398109375</v>
      </c>
      <c r="V46" s="34">
        <v>781947.02591127367</v>
      </c>
      <c r="W46" s="34">
        <v>687948.86358092772</v>
      </c>
      <c r="X46" s="34">
        <v>637263.15564649273</v>
      </c>
      <c r="Y46" s="34">
        <v>688509.94766980771</v>
      </c>
      <c r="Z46" s="34">
        <v>782778.71868051903</v>
      </c>
      <c r="AA46" s="34">
        <v>642010.16712814302</v>
      </c>
      <c r="AB46" s="34">
        <v>589270.93967454112</v>
      </c>
      <c r="AC46" s="34">
        <v>512228.67740554607</v>
      </c>
      <c r="AD46" s="34">
        <v>476206.12744668801</v>
      </c>
      <c r="AE46" s="34">
        <v>627074.41464758804</v>
      </c>
      <c r="AF46" s="34">
        <v>464946.05365091603</v>
      </c>
      <c r="AG46" s="66">
        <v>494988.69086480548</v>
      </c>
      <c r="AH46" s="84">
        <v>388171.50649270939</v>
      </c>
      <c r="AI46" s="66"/>
      <c r="AJ46" s="34">
        <v>33415363.0841389</v>
      </c>
      <c r="AK46" s="34">
        <v>5739983.9359113723</v>
      </c>
      <c r="AL46" s="34">
        <v>6849199.562254942</v>
      </c>
      <c r="AM46" s="34">
        <v>6811086.6221297123</v>
      </c>
      <c r="AN46" s="34">
        <v>6780171.835730562</v>
      </c>
      <c r="AO46" s="34">
        <v>7629608.4981492022</v>
      </c>
      <c r="AP46" s="34">
        <v>8864000.2875703797</v>
      </c>
      <c r="AQ46" s="34">
        <v>10505700.84313642</v>
      </c>
      <c r="AR46" s="34">
        <v>10603207.842173601</v>
      </c>
      <c r="AS46" s="34">
        <v>7482070.8663638094</v>
      </c>
      <c r="AT46" s="34">
        <v>10378485.58199523</v>
      </c>
      <c r="AU46" s="34">
        <v>10120813.768591512</v>
      </c>
      <c r="AV46" s="34">
        <v>7256964.9331494328</v>
      </c>
      <c r="AW46" s="66">
        <v>8501086.8671766277</v>
      </c>
      <c r="AX46" s="84">
        <v>9421454.5109317135</v>
      </c>
      <c r="AY46" s="66"/>
    </row>
    <row r="47" spans="1:52" ht="10" x14ac:dyDescent="0.2">
      <c r="A47" s="44" t="s">
        <v>55</v>
      </c>
      <c r="B47" s="44" t="s">
        <v>59</v>
      </c>
      <c r="C47" s="19" t="s">
        <v>18</v>
      </c>
      <c r="D47" s="34">
        <v>2123635.8323840233</v>
      </c>
      <c r="E47" s="34">
        <v>3046889.9613715736</v>
      </c>
      <c r="F47" s="34">
        <v>3071364.7852083598</v>
      </c>
      <c r="G47" s="34">
        <v>3069866.035529322</v>
      </c>
      <c r="H47" s="34">
        <v>3068125.3455911293</v>
      </c>
      <c r="I47" s="34">
        <v>3080261.6102986699</v>
      </c>
      <c r="J47" s="34">
        <v>3084150.3412226178</v>
      </c>
      <c r="K47" s="34">
        <v>3086298.530847162</v>
      </c>
      <c r="L47" s="34">
        <v>3087278.1416064473</v>
      </c>
      <c r="M47" s="34">
        <v>3086969.6024928959</v>
      </c>
      <c r="N47" s="34">
        <v>3092067.9565982823</v>
      </c>
      <c r="O47" s="34">
        <v>3094132.8165834774</v>
      </c>
      <c r="P47" s="34">
        <v>3081014.1829393865</v>
      </c>
      <c r="Q47" s="66">
        <v>3052879.8299644208</v>
      </c>
      <c r="R47" s="84">
        <v>3054876.452828703</v>
      </c>
      <c r="S47" s="66"/>
      <c r="T47" s="34">
        <v>122.79786682128901</v>
      </c>
      <c r="U47" s="34">
        <v>650.77565331757103</v>
      </c>
      <c r="V47" s="34">
        <v>639.15215612947895</v>
      </c>
      <c r="W47" s="34">
        <v>492.70282997190998</v>
      </c>
      <c r="X47" s="34">
        <v>364.30074158310902</v>
      </c>
      <c r="Y47" s="34">
        <v>460.255101306364</v>
      </c>
      <c r="Z47" s="34">
        <v>731.51006907224701</v>
      </c>
      <c r="AA47" s="34">
        <v>728.44471186399505</v>
      </c>
      <c r="AB47" s="34">
        <v>727.11148493737005</v>
      </c>
      <c r="AC47" s="34">
        <v>664.09138125181198</v>
      </c>
      <c r="AD47" s="34">
        <v>1810.64326691628</v>
      </c>
      <c r="AE47" s="34">
        <v>563.867559501507</v>
      </c>
      <c r="AF47" s="34">
        <v>2749.3099906817101</v>
      </c>
      <c r="AG47" s="66">
        <v>660.76249499991582</v>
      </c>
      <c r="AH47" s="84">
        <v>664.09144222736404</v>
      </c>
      <c r="AI47" s="66"/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66">
        <v>0</v>
      </c>
      <c r="AX47" s="84">
        <v>0</v>
      </c>
      <c r="AY47" s="66"/>
    </row>
    <row r="48" spans="1:52" s="56" customFormat="1" ht="10.5" thickBot="1" x14ac:dyDescent="0.25">
      <c r="A48" s="43" t="s">
        <v>55</v>
      </c>
      <c r="B48" s="43" t="s">
        <v>59</v>
      </c>
      <c r="C48" s="33" t="s">
        <v>19</v>
      </c>
      <c r="D48" s="35">
        <v>8843728.4753219336</v>
      </c>
      <c r="E48" s="35">
        <v>8118736.1722235065</v>
      </c>
      <c r="F48" s="35">
        <v>8143056.4632767998</v>
      </c>
      <c r="G48" s="35">
        <v>8116062.9407935925</v>
      </c>
      <c r="H48" s="35">
        <v>8067670.0372853447</v>
      </c>
      <c r="I48" s="35">
        <v>8055134.7701159492</v>
      </c>
      <c r="J48" s="35">
        <v>8195130.4239685517</v>
      </c>
      <c r="K48" s="35">
        <v>8147247.7866597697</v>
      </c>
      <c r="L48" s="35">
        <v>8133041.6724071931</v>
      </c>
      <c r="M48" s="35">
        <v>8107452.7154715443</v>
      </c>
      <c r="N48" s="35">
        <v>8113516.5308700465</v>
      </c>
      <c r="O48" s="35">
        <v>8175359.9499171246</v>
      </c>
      <c r="P48" s="35">
        <v>8025382.1145026907</v>
      </c>
      <c r="Q48" s="67">
        <v>7876709.4660547581</v>
      </c>
      <c r="R48" s="179">
        <v>7796033.8973318422</v>
      </c>
      <c r="S48" s="67"/>
      <c r="T48" s="35">
        <v>2276493.0498891147</v>
      </c>
      <c r="U48" s="35">
        <v>1895509.5046493851</v>
      </c>
      <c r="V48" s="35">
        <v>1898728.2709363499</v>
      </c>
      <c r="W48" s="35">
        <v>1885416.5114564989</v>
      </c>
      <c r="X48" s="35">
        <v>1867386.4308224986</v>
      </c>
      <c r="Y48" s="35">
        <v>1874114.3846142602</v>
      </c>
      <c r="Z48" s="35">
        <v>1867078.0939111835</v>
      </c>
      <c r="AA48" s="35">
        <v>1860253.9855829661</v>
      </c>
      <c r="AB48" s="35">
        <v>1863488.8446268793</v>
      </c>
      <c r="AC48" s="35">
        <v>1859520.1107380744</v>
      </c>
      <c r="AD48" s="35">
        <v>1858517.2779073059</v>
      </c>
      <c r="AE48" s="35">
        <v>1861530.3842717921</v>
      </c>
      <c r="AF48" s="35">
        <v>1839507.782847747</v>
      </c>
      <c r="AG48" s="67">
        <v>1757261.4321027021</v>
      </c>
      <c r="AH48" s="179">
        <v>1711178.7412538079</v>
      </c>
      <c r="AI48" s="67"/>
      <c r="AJ48" s="35">
        <v>7266981505.5344315</v>
      </c>
      <c r="AK48" s="35">
        <v>6949923996.6422033</v>
      </c>
      <c r="AL48" s="35">
        <v>6953800892.562993</v>
      </c>
      <c r="AM48" s="35">
        <v>6953021587.59692</v>
      </c>
      <c r="AN48" s="35">
        <v>6947449894.2513361</v>
      </c>
      <c r="AO48" s="35">
        <v>6938111994.4641829</v>
      </c>
      <c r="AP48" s="35">
        <v>6948055392.9303474</v>
      </c>
      <c r="AQ48" s="35">
        <v>6946249048.7452078</v>
      </c>
      <c r="AR48" s="35">
        <v>6947355428.9600201</v>
      </c>
      <c r="AS48" s="35">
        <v>6945544972.8092461</v>
      </c>
      <c r="AT48" s="35">
        <v>6947072920.0265369</v>
      </c>
      <c r="AU48" s="35">
        <v>6960175720.3020267</v>
      </c>
      <c r="AV48" s="35">
        <v>6898700920.2176657</v>
      </c>
      <c r="AW48" s="67">
        <v>6753282211.189889</v>
      </c>
      <c r="AX48" s="179">
        <v>6687734949.3724508</v>
      </c>
      <c r="AY48" s="67"/>
      <c r="AZ48" s="82"/>
    </row>
    <row r="49" spans="1:52" ht="10.5" thickTop="1" x14ac:dyDescent="0.2">
      <c r="A49" s="44" t="s">
        <v>55</v>
      </c>
      <c r="B49" s="44" t="s">
        <v>59</v>
      </c>
      <c r="C49" s="19" t="s">
        <v>57</v>
      </c>
      <c r="D49" s="34">
        <v>85332540.904085502</v>
      </c>
      <c r="E49" s="34">
        <v>57608462.171010397</v>
      </c>
      <c r="F49" s="34">
        <v>59201537.049614772</v>
      </c>
      <c r="G49" s="34">
        <v>57605947.762246788</v>
      </c>
      <c r="H49" s="34">
        <v>56096193.074013636</v>
      </c>
      <c r="I49" s="34">
        <v>55580569.718189619</v>
      </c>
      <c r="J49" s="34">
        <v>56501538.236075372</v>
      </c>
      <c r="K49" s="34">
        <v>55458296.22809121</v>
      </c>
      <c r="L49" s="34">
        <v>55789484.938374117</v>
      </c>
      <c r="M49" s="34">
        <v>55106810.468363903</v>
      </c>
      <c r="N49" s="34">
        <v>53474121.686532617</v>
      </c>
      <c r="O49" s="34">
        <v>52019370.885373339</v>
      </c>
      <c r="P49" s="34">
        <v>47960139.979416385</v>
      </c>
      <c r="Q49" s="66">
        <v>48776109.915845037</v>
      </c>
      <c r="R49" s="84">
        <v>44715216.548596613</v>
      </c>
      <c r="S49" s="84">
        <v>45831992.497456588</v>
      </c>
      <c r="T49" s="34">
        <v>7615842.9395408044</v>
      </c>
      <c r="U49" s="34">
        <v>4153433.7070206041</v>
      </c>
      <c r="V49" s="34">
        <v>4147840.99372106</v>
      </c>
      <c r="W49" s="34">
        <v>4018554.4716263977</v>
      </c>
      <c r="X49" s="34">
        <v>3898359.8217337858</v>
      </c>
      <c r="Y49" s="34">
        <v>3978992.359684268</v>
      </c>
      <c r="Z49" s="34">
        <v>4047100.7798173605</v>
      </c>
      <c r="AA49" s="34">
        <v>3901941.2071728501</v>
      </c>
      <c r="AB49" s="34">
        <v>3855544.8806974497</v>
      </c>
      <c r="AC49" s="34">
        <v>3783715.2561870082</v>
      </c>
      <c r="AD49" s="34">
        <v>3739857.5296093295</v>
      </c>
      <c r="AE49" s="34">
        <v>3893625.1921834559</v>
      </c>
      <c r="AF49" s="34">
        <v>3697431.3864926975</v>
      </c>
      <c r="AG49" s="66">
        <v>3798036.3386848662</v>
      </c>
      <c r="AH49" s="84">
        <v>3233970.1188676665</v>
      </c>
      <c r="AI49" s="84">
        <v>3679570.5492396201</v>
      </c>
      <c r="AJ49" s="34">
        <v>8327376056.554142</v>
      </c>
      <c r="AK49" s="34">
        <v>7663049192.2035427</v>
      </c>
      <c r="AL49" s="34">
        <v>7671313429.2366419</v>
      </c>
      <c r="AM49" s="34">
        <v>7669024044.4507904</v>
      </c>
      <c r="AN49" s="34">
        <v>7660372211.0728369</v>
      </c>
      <c r="AO49" s="34">
        <v>7647704028.9401379</v>
      </c>
      <c r="AP49" s="34">
        <v>7661071478.7091722</v>
      </c>
      <c r="AQ49" s="34">
        <v>7664123984.5472746</v>
      </c>
      <c r="AR49" s="34">
        <v>7668174403.3680391</v>
      </c>
      <c r="AS49" s="34">
        <v>7669452654.6565084</v>
      </c>
      <c r="AT49" s="34">
        <v>7671674815.0409927</v>
      </c>
      <c r="AU49" s="34">
        <v>7693187348.0808372</v>
      </c>
      <c r="AV49" s="34">
        <v>7602048106.9990253</v>
      </c>
      <c r="AW49" s="66">
        <v>8172909753.1545134</v>
      </c>
      <c r="AX49" s="84">
        <v>7276624050.7337208</v>
      </c>
      <c r="AY49" s="84">
        <v>8342863273.4715033</v>
      </c>
    </row>
    <row r="50" spans="1:52" ht="10.5" x14ac:dyDescent="0.25">
      <c r="A50" s="40"/>
      <c r="B50" s="40"/>
      <c r="C50" s="4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48"/>
      <c r="O50" s="48"/>
      <c r="P50" s="48"/>
      <c r="Q50" s="71"/>
      <c r="R50" s="71"/>
      <c r="S50" s="7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71"/>
      <c r="AH50" s="71"/>
      <c r="AI50" s="7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71"/>
      <c r="AX50" s="71"/>
      <c r="AY50" s="71"/>
    </row>
    <row r="51" spans="1:52" ht="10" x14ac:dyDescent="0.2">
      <c r="A51" s="44" t="s">
        <v>55</v>
      </c>
      <c r="B51" s="44" t="s">
        <v>60</v>
      </c>
      <c r="C51" s="26" t="s">
        <v>15</v>
      </c>
      <c r="D51" s="34">
        <v>24982197.5372447</v>
      </c>
      <c r="E51" s="34">
        <v>20242035.536810026</v>
      </c>
      <c r="F51" s="34">
        <v>20383841.097324289</v>
      </c>
      <c r="G51" s="34">
        <v>20093798.286543209</v>
      </c>
      <c r="H51" s="34">
        <v>20212375.617473852</v>
      </c>
      <c r="I51" s="34">
        <v>20086463.241841283</v>
      </c>
      <c r="J51" s="34">
        <v>20294160.337677564</v>
      </c>
      <c r="K51" s="34">
        <v>20200672.980922803</v>
      </c>
      <c r="L51" s="34">
        <v>20379092.89961822</v>
      </c>
      <c r="M51" s="34">
        <v>20588641.241885357</v>
      </c>
      <c r="N51" s="34">
        <v>20580741.545951851</v>
      </c>
      <c r="O51" s="34">
        <v>20074938.922340859</v>
      </c>
      <c r="P51" s="34">
        <v>19525316.88933168</v>
      </c>
      <c r="Q51" s="66">
        <v>14918964.413385224</v>
      </c>
      <c r="R51" s="84">
        <v>13144607.372243622</v>
      </c>
      <c r="S51" s="66"/>
      <c r="T51" s="34">
        <v>2431529.7307603406</v>
      </c>
      <c r="U51" s="34">
        <v>1611539.6273592291</v>
      </c>
      <c r="V51" s="34">
        <v>1641158.3304013757</v>
      </c>
      <c r="W51" s="34">
        <v>1591797.7427911584</v>
      </c>
      <c r="X51" s="34">
        <v>1584886.3746405328</v>
      </c>
      <c r="Y51" s="34">
        <v>1572162.7670179834</v>
      </c>
      <c r="Z51" s="34">
        <v>1564209.1542799114</v>
      </c>
      <c r="AA51" s="34">
        <v>1540624.6556475966</v>
      </c>
      <c r="AB51" s="34">
        <v>1534039.8246085928</v>
      </c>
      <c r="AC51" s="34">
        <v>1549242.2348194127</v>
      </c>
      <c r="AD51" s="34">
        <v>1524862.6258098318</v>
      </c>
      <c r="AE51" s="34">
        <v>1514238.1722876788</v>
      </c>
      <c r="AF51" s="34">
        <v>1507851.1142220506</v>
      </c>
      <c r="AG51" s="66">
        <v>1173514.5438636651</v>
      </c>
      <c r="AH51" s="84">
        <v>1027506.1826984771</v>
      </c>
      <c r="AI51" s="66"/>
      <c r="AJ51" s="34">
        <v>632663561.03484344</v>
      </c>
      <c r="AK51" s="34">
        <v>481254319.49946165</v>
      </c>
      <c r="AL51" s="34">
        <v>473368625.21935886</v>
      </c>
      <c r="AM51" s="34">
        <v>466713776.76181972</v>
      </c>
      <c r="AN51" s="34">
        <v>464223376.4535957</v>
      </c>
      <c r="AO51" s="34">
        <v>456951308.30189627</v>
      </c>
      <c r="AP51" s="34">
        <v>457725935.71288168</v>
      </c>
      <c r="AQ51" s="34">
        <v>450210268.62100023</v>
      </c>
      <c r="AR51" s="34">
        <v>441476083.06990778</v>
      </c>
      <c r="AS51" s="34">
        <v>445151460.76613289</v>
      </c>
      <c r="AT51" s="34">
        <v>440535857.32959515</v>
      </c>
      <c r="AU51" s="34">
        <v>389833989.55329925</v>
      </c>
      <c r="AV51" s="34">
        <v>387822191.39124799</v>
      </c>
      <c r="AW51" s="66">
        <v>299121668.54290342</v>
      </c>
      <c r="AX51" s="84">
        <v>238410784.89071733</v>
      </c>
      <c r="AY51" s="66"/>
    </row>
    <row r="52" spans="1:52" ht="10" x14ac:dyDescent="0.2">
      <c r="A52" s="44" t="s">
        <v>55</v>
      </c>
      <c r="B52" s="44" t="s">
        <v>60</v>
      </c>
      <c r="C52" s="19" t="s">
        <v>16</v>
      </c>
      <c r="D52" s="34">
        <v>6715139.6521207551</v>
      </c>
      <c r="E52" s="34">
        <v>10131975.174698623</v>
      </c>
      <c r="F52" s="34">
        <v>10199141.723433679</v>
      </c>
      <c r="G52" s="34">
        <v>10276228.303842697</v>
      </c>
      <c r="H52" s="34">
        <v>10496470.484848754</v>
      </c>
      <c r="I52" s="34">
        <v>10493245.921834894</v>
      </c>
      <c r="J52" s="34">
        <v>10642208.070126185</v>
      </c>
      <c r="K52" s="34">
        <v>10684968.281728566</v>
      </c>
      <c r="L52" s="34">
        <v>10718916.460058048</v>
      </c>
      <c r="M52" s="34">
        <v>10746536.540303355</v>
      </c>
      <c r="N52" s="34">
        <v>10838368.703644445</v>
      </c>
      <c r="O52" s="34">
        <v>10885540.77112533</v>
      </c>
      <c r="P52" s="34">
        <v>10910960.454782477</v>
      </c>
      <c r="Q52" s="66">
        <v>9825846.4149624929</v>
      </c>
      <c r="R52" s="84">
        <v>9723803.4950504508</v>
      </c>
      <c r="S52" s="66"/>
      <c r="T52" s="34">
        <v>745538.5969446745</v>
      </c>
      <c r="U52" s="34">
        <v>1237305.1573139594</v>
      </c>
      <c r="V52" s="34">
        <v>1238133.6548526145</v>
      </c>
      <c r="W52" s="34">
        <v>1240605.6954744707</v>
      </c>
      <c r="X52" s="34">
        <v>1282250.3504408754</v>
      </c>
      <c r="Y52" s="34">
        <v>1239068.9845482889</v>
      </c>
      <c r="Z52" s="34">
        <v>1264443.1495475706</v>
      </c>
      <c r="AA52" s="34">
        <v>1273658.3821627533</v>
      </c>
      <c r="AB52" s="34">
        <v>1280994.5629570833</v>
      </c>
      <c r="AC52" s="34">
        <v>1279197.4810717739</v>
      </c>
      <c r="AD52" s="34">
        <v>1300462.5665664645</v>
      </c>
      <c r="AE52" s="34">
        <v>1309242.1207834124</v>
      </c>
      <c r="AF52" s="34">
        <v>1309048.6341008912</v>
      </c>
      <c r="AG52" s="66">
        <v>1201738.8071511067</v>
      </c>
      <c r="AH52" s="84">
        <v>1189883.3570968222</v>
      </c>
      <c r="AI52" s="66"/>
      <c r="AJ52" s="34">
        <v>440837099.97421634</v>
      </c>
      <c r="AK52" s="34">
        <v>541559575.35838878</v>
      </c>
      <c r="AL52" s="34">
        <v>544270066.15998971</v>
      </c>
      <c r="AM52" s="34">
        <v>550009647.82824957</v>
      </c>
      <c r="AN52" s="34">
        <v>558274281.65788186</v>
      </c>
      <c r="AO52" s="34">
        <v>557809574.79178441</v>
      </c>
      <c r="AP52" s="34">
        <v>569303399.85341346</v>
      </c>
      <c r="AQ52" s="34">
        <v>571009489.05037475</v>
      </c>
      <c r="AR52" s="34">
        <v>572382300.85495067</v>
      </c>
      <c r="AS52" s="34">
        <v>571943838.19951987</v>
      </c>
      <c r="AT52" s="34">
        <v>583340609.45768881</v>
      </c>
      <c r="AU52" s="34">
        <v>585890045.10701573</v>
      </c>
      <c r="AV52" s="34">
        <v>584353786.70122707</v>
      </c>
      <c r="AW52" s="66">
        <v>492152911.4792726</v>
      </c>
      <c r="AX52" s="84">
        <v>475684023.51956719</v>
      </c>
      <c r="AY52" s="66"/>
    </row>
    <row r="53" spans="1:52" ht="10" x14ac:dyDescent="0.2">
      <c r="A53" s="44" t="s">
        <v>55</v>
      </c>
      <c r="B53" s="44" t="s">
        <v>60</v>
      </c>
      <c r="C53" s="19" t="s">
        <v>17</v>
      </c>
      <c r="D53" s="34">
        <v>37619670.368776076</v>
      </c>
      <c r="E53" s="34">
        <v>22529973.933448613</v>
      </c>
      <c r="F53" s="34">
        <v>22633161.454715133</v>
      </c>
      <c r="G53" s="34">
        <v>17069086.055840384</v>
      </c>
      <c r="H53" s="34">
        <v>15834368.873620603</v>
      </c>
      <c r="I53" s="34">
        <v>15633356.596842172</v>
      </c>
      <c r="J53" s="34">
        <v>15191256.502463814</v>
      </c>
      <c r="K53" s="34">
        <v>15304622.165484734</v>
      </c>
      <c r="L53" s="34">
        <v>14292880.727519423</v>
      </c>
      <c r="M53" s="34">
        <v>12742821.453094343</v>
      </c>
      <c r="N53" s="34">
        <v>12589475.217702754</v>
      </c>
      <c r="O53" s="34">
        <v>12446144.834814442</v>
      </c>
      <c r="P53" s="34">
        <v>12663032.887359753</v>
      </c>
      <c r="Q53" s="66">
        <v>15197781.738611616</v>
      </c>
      <c r="R53" s="84">
        <v>12753717.673665952</v>
      </c>
      <c r="S53" s="66"/>
      <c r="T53" s="34">
        <v>7708764.9111997653</v>
      </c>
      <c r="U53" s="34">
        <v>1780191.2516149944</v>
      </c>
      <c r="V53" s="34">
        <v>1587689.0883864593</v>
      </c>
      <c r="W53" s="34">
        <v>1135575.2517137486</v>
      </c>
      <c r="X53" s="34">
        <v>1056458.2396874854</v>
      </c>
      <c r="Y53" s="34">
        <v>1110293.1729157974</v>
      </c>
      <c r="Z53" s="34">
        <v>1012223.8034821744</v>
      </c>
      <c r="AA53" s="34">
        <v>1040737.8998553484</v>
      </c>
      <c r="AB53" s="34">
        <v>1116789.7614172725</v>
      </c>
      <c r="AC53" s="34">
        <v>947345.63853141235</v>
      </c>
      <c r="AD53" s="34">
        <v>985944.31498167035</v>
      </c>
      <c r="AE53" s="34">
        <v>1030725.7038744995</v>
      </c>
      <c r="AF53" s="34">
        <v>981745.81662352546</v>
      </c>
      <c r="AG53" s="66">
        <v>1154536.614182052</v>
      </c>
      <c r="AH53" s="84">
        <v>945985.06837107125</v>
      </c>
      <c r="AI53" s="66"/>
      <c r="AJ53" s="34">
        <v>58596564.918222383</v>
      </c>
      <c r="AK53" s="34">
        <v>30454679.235967118</v>
      </c>
      <c r="AL53" s="34">
        <v>30067443.183273409</v>
      </c>
      <c r="AM53" s="34">
        <v>27783873.179764092</v>
      </c>
      <c r="AN53" s="34">
        <v>27851501.981351063</v>
      </c>
      <c r="AO53" s="34">
        <v>29037268.415839739</v>
      </c>
      <c r="AP53" s="34">
        <v>28248836.07885059</v>
      </c>
      <c r="AQ53" s="34">
        <v>21085877.866162419</v>
      </c>
      <c r="AR53" s="34">
        <v>19211539.620997436</v>
      </c>
      <c r="AS53" s="34">
        <v>13430617.0797536</v>
      </c>
      <c r="AT53" s="34">
        <v>17286489.985366277</v>
      </c>
      <c r="AU53" s="34">
        <v>17297364.204657033</v>
      </c>
      <c r="AV53" s="34">
        <v>18736897.653990552</v>
      </c>
      <c r="AW53" s="66">
        <v>74826378.636377171</v>
      </c>
      <c r="AX53" s="84">
        <v>89616945.103180528</v>
      </c>
      <c r="AY53" s="66"/>
    </row>
    <row r="54" spans="1:52" ht="10" x14ac:dyDescent="0.2">
      <c r="A54" s="44" t="s">
        <v>55</v>
      </c>
      <c r="B54" s="44" t="s">
        <v>60</v>
      </c>
      <c r="C54" s="19" t="s">
        <v>18</v>
      </c>
      <c r="D54" s="34">
        <v>1333419.2564470766</v>
      </c>
      <c r="E54" s="34">
        <v>1970595.9360790665</v>
      </c>
      <c r="F54" s="34">
        <v>1998674.1661095966</v>
      </c>
      <c r="G54" s="34">
        <v>1999727.8604514066</v>
      </c>
      <c r="H54" s="34">
        <v>2002423.3075562466</v>
      </c>
      <c r="I54" s="34">
        <v>2061555.6382909967</v>
      </c>
      <c r="J54" s="34">
        <v>2074824.5681551665</v>
      </c>
      <c r="K54" s="34">
        <v>2092720.0603522665</v>
      </c>
      <c r="L54" s="34">
        <v>2111142.7937618466</v>
      </c>
      <c r="M54" s="34">
        <v>2124357.6502286168</v>
      </c>
      <c r="N54" s="34">
        <v>2136822.7596604866</v>
      </c>
      <c r="O54" s="34">
        <v>2148088.0303293467</v>
      </c>
      <c r="P54" s="34">
        <v>2158003.7359739868</v>
      </c>
      <c r="Q54" s="66">
        <v>1976582.0277473116</v>
      </c>
      <c r="R54" s="84">
        <v>1978577.3916367267</v>
      </c>
      <c r="S54" s="66"/>
      <c r="T54" s="34">
        <v>1243.2339363265801</v>
      </c>
      <c r="U54" s="34">
        <v>1243.2339363265801</v>
      </c>
      <c r="V54" s="34">
        <v>1243.2339363265801</v>
      </c>
      <c r="W54" s="34">
        <v>1243.2339363265801</v>
      </c>
      <c r="X54" s="34">
        <v>1243.2339363265801</v>
      </c>
      <c r="Y54" s="34">
        <v>1243.2339363265801</v>
      </c>
      <c r="Z54" s="34">
        <v>1243.2339363265801</v>
      </c>
      <c r="AA54" s="34">
        <v>1243.2339363265801</v>
      </c>
      <c r="AB54" s="34">
        <v>1243.2339363265801</v>
      </c>
      <c r="AC54" s="34">
        <v>1243.2339363265801</v>
      </c>
      <c r="AD54" s="34">
        <v>1243.2339363265801</v>
      </c>
      <c r="AE54" s="34">
        <v>1243.2339363265801</v>
      </c>
      <c r="AF54" s="34">
        <v>1243.2339363265801</v>
      </c>
      <c r="AG54" s="66">
        <v>1243.2339363265801</v>
      </c>
      <c r="AH54" s="84">
        <v>1243.2339363265801</v>
      </c>
      <c r="AI54" s="66"/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66">
        <v>0</v>
      </c>
      <c r="AX54" s="84">
        <v>0</v>
      </c>
      <c r="AY54" s="66"/>
    </row>
    <row r="55" spans="1:52" s="56" customFormat="1" ht="10.5" thickBot="1" x14ac:dyDescent="0.25">
      <c r="A55" s="43" t="s">
        <v>55</v>
      </c>
      <c r="B55" s="43" t="s">
        <v>60</v>
      </c>
      <c r="C55" s="33" t="s">
        <v>19</v>
      </c>
      <c r="D55" s="35">
        <v>13687324.070619021</v>
      </c>
      <c r="E55" s="35">
        <v>13035484.508357374</v>
      </c>
      <c r="F55" s="35">
        <v>13102962.622570138</v>
      </c>
      <c r="G55" s="35">
        <v>13055504.849414993</v>
      </c>
      <c r="H55" s="35">
        <v>12999541.910929762</v>
      </c>
      <c r="I55" s="35">
        <v>12958534.389207443</v>
      </c>
      <c r="J55" s="35">
        <v>12822485.595895752</v>
      </c>
      <c r="K55" s="35">
        <v>12798411.586210411</v>
      </c>
      <c r="L55" s="35">
        <v>12801702.457520561</v>
      </c>
      <c r="M55" s="35">
        <v>12796280.346376121</v>
      </c>
      <c r="N55" s="35">
        <v>12811738.87685257</v>
      </c>
      <c r="O55" s="35">
        <v>12793571.349992607</v>
      </c>
      <c r="P55" s="35">
        <v>12743609.694487186</v>
      </c>
      <c r="Q55" s="67">
        <v>12238289.719725883</v>
      </c>
      <c r="R55" s="179">
        <v>11972558.123515386</v>
      </c>
      <c r="S55" s="67"/>
      <c r="T55" s="35">
        <v>2658652.1219735248</v>
      </c>
      <c r="U55" s="35">
        <v>2354591.9133166559</v>
      </c>
      <c r="V55" s="35">
        <v>2346590.7167524714</v>
      </c>
      <c r="W55" s="35">
        <v>2295951.9466856383</v>
      </c>
      <c r="X55" s="35">
        <v>2291633.8158557648</v>
      </c>
      <c r="Y55" s="35">
        <v>2268979.0839573075</v>
      </c>
      <c r="Z55" s="35">
        <v>2259584.3503422691</v>
      </c>
      <c r="AA55" s="35">
        <v>2250660.4123820486</v>
      </c>
      <c r="AB55" s="35">
        <v>2245778.8498706333</v>
      </c>
      <c r="AC55" s="35">
        <v>2246172.3316949969</v>
      </c>
      <c r="AD55" s="35">
        <v>2257948.0013588313</v>
      </c>
      <c r="AE55" s="35">
        <v>2265472.7243982633</v>
      </c>
      <c r="AF55" s="35">
        <v>2267360.2335221726</v>
      </c>
      <c r="AG55" s="67">
        <v>2137675.9073002515</v>
      </c>
      <c r="AH55" s="179">
        <v>2065370.5719614499</v>
      </c>
      <c r="AI55" s="67"/>
      <c r="AJ55" s="35">
        <v>5629696332.5311327</v>
      </c>
      <c r="AK55" s="35">
        <v>5503666118.3060265</v>
      </c>
      <c r="AL55" s="35">
        <v>5488032195.3382826</v>
      </c>
      <c r="AM55" s="35">
        <v>5479338786.2076607</v>
      </c>
      <c r="AN55" s="35">
        <v>5484030330.2264395</v>
      </c>
      <c r="AO55" s="35">
        <v>5468227784.4009047</v>
      </c>
      <c r="AP55" s="35">
        <v>5468660475.2377357</v>
      </c>
      <c r="AQ55" s="35">
        <v>5440116159.0736456</v>
      </c>
      <c r="AR55" s="35">
        <v>5422953420.2687912</v>
      </c>
      <c r="AS55" s="35">
        <v>5427770941.8421917</v>
      </c>
      <c r="AT55" s="35">
        <v>5454206214.7146111</v>
      </c>
      <c r="AU55" s="35">
        <v>5406039986.6120062</v>
      </c>
      <c r="AV55" s="35">
        <v>5416509120.6596413</v>
      </c>
      <c r="AW55" s="67">
        <v>5124287700.366251</v>
      </c>
      <c r="AX55" s="179">
        <v>4997828227.7196598</v>
      </c>
      <c r="AY55" s="67"/>
      <c r="AZ55" s="82"/>
    </row>
    <row r="56" spans="1:52" ht="10.5" thickTop="1" x14ac:dyDescent="0.2">
      <c r="A56" s="44" t="s">
        <v>55</v>
      </c>
      <c r="B56" s="44" t="s">
        <v>60</v>
      </c>
      <c r="C56" s="19" t="s">
        <v>57</v>
      </c>
      <c r="D56" s="34">
        <v>84337750.885207623</v>
      </c>
      <c r="E56" s="34">
        <v>67910065.089393705</v>
      </c>
      <c r="F56" s="34">
        <v>68317781.064152837</v>
      </c>
      <c r="G56" s="34">
        <v>62494345.356092691</v>
      </c>
      <c r="H56" s="34">
        <v>61545180.194429219</v>
      </c>
      <c r="I56" s="34">
        <v>61233155.788016789</v>
      </c>
      <c r="J56" s="34">
        <v>61024935.074318483</v>
      </c>
      <c r="K56" s="34">
        <v>61081395.074698776</v>
      </c>
      <c r="L56" s="34">
        <v>60303735.338478103</v>
      </c>
      <c r="M56" s="34">
        <v>58998637.231887795</v>
      </c>
      <c r="N56" s="34">
        <v>58957147.103812113</v>
      </c>
      <c r="O56" s="34">
        <v>58348283.90860258</v>
      </c>
      <c r="P56" s="34">
        <v>58000923.661935076</v>
      </c>
      <c r="Q56" s="66">
        <v>56692911.600041404</v>
      </c>
      <c r="R56" s="84">
        <v>49573264.05611214</v>
      </c>
      <c r="S56" s="84">
        <v>52953860.436923973</v>
      </c>
      <c r="T56" s="34">
        <v>13545728.594814632</v>
      </c>
      <c r="U56" s="34">
        <v>6984871.1835411657</v>
      </c>
      <c r="V56" s="34">
        <v>6814815.024329247</v>
      </c>
      <c r="W56" s="34">
        <v>6265173.870601343</v>
      </c>
      <c r="X56" s="34">
        <v>6216472.0145609854</v>
      </c>
      <c r="Y56" s="34">
        <v>6191747.2423757035</v>
      </c>
      <c r="Z56" s="34">
        <v>6101703.6915882528</v>
      </c>
      <c r="AA56" s="34">
        <v>6106924.5839840733</v>
      </c>
      <c r="AB56" s="34">
        <v>6178846.2327899085</v>
      </c>
      <c r="AC56" s="34">
        <v>6023200.9200539226</v>
      </c>
      <c r="AD56" s="34">
        <v>6070460.742653124</v>
      </c>
      <c r="AE56" s="34">
        <v>6120921.955280181</v>
      </c>
      <c r="AF56" s="34">
        <v>6067249.0324049667</v>
      </c>
      <c r="AG56" s="66">
        <v>5933230.6070175413</v>
      </c>
      <c r="AH56" s="84">
        <v>5229988.4140641466</v>
      </c>
      <c r="AI56" s="84">
        <v>5582683.7481763326</v>
      </c>
      <c r="AJ56" s="34">
        <v>6761793558.458415</v>
      </c>
      <c r="AK56" s="34">
        <v>6556934692.3998442</v>
      </c>
      <c r="AL56" s="34">
        <v>6535738329.9009047</v>
      </c>
      <c r="AM56" s="34">
        <v>6523846083.9774942</v>
      </c>
      <c r="AN56" s="34">
        <v>6534379490.3192682</v>
      </c>
      <c r="AO56" s="34">
        <v>6512025935.9104252</v>
      </c>
      <c r="AP56" s="34">
        <v>6523938646.8828812</v>
      </c>
      <c r="AQ56" s="34">
        <v>6482421794.6111832</v>
      </c>
      <c r="AR56" s="34">
        <v>6456023343.8146467</v>
      </c>
      <c r="AS56" s="34">
        <v>6458296857.887598</v>
      </c>
      <c r="AT56" s="34">
        <v>6495369171.4872608</v>
      </c>
      <c r="AU56" s="34">
        <v>6399061385.4769783</v>
      </c>
      <c r="AV56" s="34">
        <v>6407421996.4061069</v>
      </c>
      <c r="AW56" s="66">
        <v>6793529830.6799126</v>
      </c>
      <c r="AX56" s="84">
        <v>5801539981.2331247</v>
      </c>
      <c r="AY56" s="84">
        <v>6872394876.7732687</v>
      </c>
    </row>
    <row r="57" spans="1:52" ht="10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8"/>
      <c r="O57" s="48"/>
      <c r="P57" s="48"/>
      <c r="Q57" s="70"/>
      <c r="R57" s="70"/>
      <c r="S57" s="70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70"/>
      <c r="AH57" s="70"/>
      <c r="AI57" s="70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70"/>
      <c r="AX57" s="70"/>
      <c r="AY57" s="70"/>
    </row>
    <row r="58" spans="1:52" ht="10" x14ac:dyDescent="0.2">
      <c r="A58" s="44" t="s">
        <v>55</v>
      </c>
      <c r="B58" s="44" t="s">
        <v>61</v>
      </c>
      <c r="C58" s="26" t="s">
        <v>15</v>
      </c>
      <c r="D58" s="34">
        <v>4294252.1267929478</v>
      </c>
      <c r="E58" s="34">
        <v>3249112.566639604</v>
      </c>
      <c r="F58" s="34">
        <v>3253685.7435699841</v>
      </c>
      <c r="G58" s="34">
        <v>3246821.3777831621</v>
      </c>
      <c r="H58" s="34">
        <v>3259360.8660043967</v>
      </c>
      <c r="I58" s="34">
        <v>3307687.1153264972</v>
      </c>
      <c r="J58" s="34">
        <v>3406533.7274135868</v>
      </c>
      <c r="K58" s="34">
        <v>3423403.2540019834</v>
      </c>
      <c r="L58" s="34">
        <v>3448531.9357800018</v>
      </c>
      <c r="M58" s="34">
        <v>3469504.4365453911</v>
      </c>
      <c r="N58" s="34">
        <v>3439597.7328136377</v>
      </c>
      <c r="O58" s="34">
        <v>3436498.7570160865</v>
      </c>
      <c r="P58" s="34">
        <v>3402012.588540779</v>
      </c>
      <c r="Q58" s="66">
        <v>2905911.202978537</v>
      </c>
      <c r="R58" s="84">
        <v>2791510.7484248481</v>
      </c>
      <c r="S58" s="66"/>
      <c r="T58" s="34">
        <v>273620.45465846121</v>
      </c>
      <c r="U58" s="34">
        <v>144449.14369006874</v>
      </c>
      <c r="V58" s="34">
        <v>143674.8731912284</v>
      </c>
      <c r="W58" s="34">
        <v>138198.71876414839</v>
      </c>
      <c r="X58" s="34">
        <v>136104.20395701559</v>
      </c>
      <c r="Y58" s="34">
        <v>139951.70731570589</v>
      </c>
      <c r="Z58" s="34">
        <v>139103.29681584088</v>
      </c>
      <c r="AA58" s="34">
        <v>137915.42799393958</v>
      </c>
      <c r="AB58" s="34">
        <v>136611.54928552054</v>
      </c>
      <c r="AC58" s="34">
        <v>141119.09792437678</v>
      </c>
      <c r="AD58" s="34">
        <v>138763.90888248602</v>
      </c>
      <c r="AE58" s="34">
        <v>139610.00909570392</v>
      </c>
      <c r="AF58" s="34">
        <v>136043.16836823357</v>
      </c>
      <c r="AG58" s="66">
        <v>102794.58746698826</v>
      </c>
      <c r="AH58" s="84">
        <v>88909.735392628107</v>
      </c>
      <c r="AI58" s="66"/>
      <c r="AJ58" s="34">
        <v>137227320.46300009</v>
      </c>
      <c r="AK58" s="34">
        <v>67832263.97136724</v>
      </c>
      <c r="AL58" s="34">
        <v>67478705.824299559</v>
      </c>
      <c r="AM58" s="34">
        <v>66876763.011398241</v>
      </c>
      <c r="AN58" s="34">
        <v>67515310.565162614</v>
      </c>
      <c r="AO58" s="34">
        <v>66680728.349909641</v>
      </c>
      <c r="AP58" s="34">
        <v>67251738.655376166</v>
      </c>
      <c r="AQ58" s="34">
        <v>65728217.271300219</v>
      </c>
      <c r="AR58" s="34">
        <v>64471240.733772188</v>
      </c>
      <c r="AS58" s="34">
        <v>63219398.911207609</v>
      </c>
      <c r="AT58" s="34">
        <v>60755569.304135844</v>
      </c>
      <c r="AU58" s="34">
        <v>59134065.39269422</v>
      </c>
      <c r="AV58" s="34">
        <v>56517517.442605972</v>
      </c>
      <c r="AW58" s="66">
        <v>40291199.409800246</v>
      </c>
      <c r="AX58" s="84">
        <v>31110844.555944581</v>
      </c>
      <c r="AY58" s="66"/>
    </row>
    <row r="59" spans="1:52" ht="10" x14ac:dyDescent="0.2">
      <c r="A59" s="44" t="s">
        <v>55</v>
      </c>
      <c r="B59" s="44" t="s">
        <v>61</v>
      </c>
      <c r="C59" s="19" t="s">
        <v>16</v>
      </c>
      <c r="D59" s="34">
        <v>716308.98203906673</v>
      </c>
      <c r="E59" s="34">
        <v>1232166.0987825829</v>
      </c>
      <c r="F59" s="34">
        <v>1236937.3986953129</v>
      </c>
      <c r="G59" s="34">
        <v>1232671.7297543155</v>
      </c>
      <c r="H59" s="34">
        <v>1222977.7993551269</v>
      </c>
      <c r="I59" s="34">
        <v>1199448.719662261</v>
      </c>
      <c r="J59" s="34">
        <v>1182555.7844073402</v>
      </c>
      <c r="K59" s="34">
        <v>1181005.841316645</v>
      </c>
      <c r="L59" s="34">
        <v>1175570.0975789777</v>
      </c>
      <c r="M59" s="34">
        <v>1180334.9706834289</v>
      </c>
      <c r="N59" s="34">
        <v>1181709.3760729053</v>
      </c>
      <c r="O59" s="34">
        <v>1185805.9572879039</v>
      </c>
      <c r="P59" s="34">
        <v>1201530.3758543073</v>
      </c>
      <c r="Q59" s="66">
        <v>1188707.6641986144</v>
      </c>
      <c r="R59" s="84">
        <v>1174221.5193372916</v>
      </c>
      <c r="S59" s="66"/>
      <c r="T59" s="34">
        <v>32736.169441525642</v>
      </c>
      <c r="U59" s="34">
        <v>73022.966498130729</v>
      </c>
      <c r="V59" s="34">
        <v>71693.384757135427</v>
      </c>
      <c r="W59" s="34">
        <v>68835.390758999536</v>
      </c>
      <c r="X59" s="34">
        <v>64283.258236795227</v>
      </c>
      <c r="Y59" s="34">
        <v>60182.492626048595</v>
      </c>
      <c r="Z59" s="34">
        <v>57803.237919023421</v>
      </c>
      <c r="AA59" s="34">
        <v>57640.917363326036</v>
      </c>
      <c r="AB59" s="34">
        <v>57142.231236241845</v>
      </c>
      <c r="AC59" s="34">
        <v>58036.791130626545</v>
      </c>
      <c r="AD59" s="34">
        <v>57867.868228286032</v>
      </c>
      <c r="AE59" s="34">
        <v>58071.698944714604</v>
      </c>
      <c r="AF59" s="34">
        <v>60208.722354415811</v>
      </c>
      <c r="AG59" s="66">
        <v>56322.422347164349</v>
      </c>
      <c r="AH59" s="84">
        <v>50755.574296842227</v>
      </c>
      <c r="AI59" s="66"/>
      <c r="AJ59" s="34">
        <v>67050722.695328161</v>
      </c>
      <c r="AK59" s="34">
        <v>88292675.403750584</v>
      </c>
      <c r="AL59" s="34">
        <v>88906517.21565415</v>
      </c>
      <c r="AM59" s="34">
        <v>89310414.385431483</v>
      </c>
      <c r="AN59" s="34">
        <v>89560718.649402469</v>
      </c>
      <c r="AO59" s="34">
        <v>88449957.846706972</v>
      </c>
      <c r="AP59" s="34">
        <v>87300072.274460033</v>
      </c>
      <c r="AQ59" s="34">
        <v>87226447.485895142</v>
      </c>
      <c r="AR59" s="34">
        <v>86983663.117979392</v>
      </c>
      <c r="AS59" s="34">
        <v>86787822.028826416</v>
      </c>
      <c r="AT59" s="34">
        <v>86975412.17789878</v>
      </c>
      <c r="AU59" s="34">
        <v>87255613.266141951</v>
      </c>
      <c r="AV59" s="34">
        <v>87925296.323886737</v>
      </c>
      <c r="AW59" s="66">
        <v>88424910.130414858</v>
      </c>
      <c r="AX59" s="84">
        <v>88468988.372636288</v>
      </c>
      <c r="AY59" s="66"/>
    </row>
    <row r="60" spans="1:52" ht="10" x14ac:dyDescent="0.2">
      <c r="A60" s="44" t="s">
        <v>55</v>
      </c>
      <c r="B60" s="44" t="s">
        <v>61</v>
      </c>
      <c r="C60" s="19" t="s">
        <v>17</v>
      </c>
      <c r="D60" s="34">
        <v>737863.58443685563</v>
      </c>
      <c r="E60" s="34">
        <v>663760.38824898028</v>
      </c>
      <c r="F60" s="34">
        <v>735166.89779710816</v>
      </c>
      <c r="G60" s="34">
        <v>712107.14059948921</v>
      </c>
      <c r="H60" s="34">
        <v>703820.57445013523</v>
      </c>
      <c r="I60" s="34">
        <v>703119.22947835922</v>
      </c>
      <c r="J60" s="34">
        <v>695645.95559453918</v>
      </c>
      <c r="K60" s="34">
        <v>646333.74459624337</v>
      </c>
      <c r="L60" s="34">
        <v>661923.7300544983</v>
      </c>
      <c r="M60" s="34">
        <v>574003.66621708835</v>
      </c>
      <c r="N60" s="34">
        <v>502127.31475734734</v>
      </c>
      <c r="O60" s="34">
        <v>524792.28056478477</v>
      </c>
      <c r="P60" s="34">
        <v>434307.91342146863</v>
      </c>
      <c r="Q60" s="66">
        <v>649665.77054335177</v>
      </c>
      <c r="R60" s="84">
        <v>644967.56464147568</v>
      </c>
      <c r="S60" s="66"/>
      <c r="T60" s="34">
        <v>163339.47657926375</v>
      </c>
      <c r="U60" s="34">
        <v>184266.6596575458</v>
      </c>
      <c r="V60" s="34">
        <v>165611.29754697572</v>
      </c>
      <c r="W60" s="34">
        <v>141556.80941777729</v>
      </c>
      <c r="X60" s="34">
        <v>151625.9517074255</v>
      </c>
      <c r="Y60" s="34">
        <v>142768.58869569801</v>
      </c>
      <c r="Z60" s="34">
        <v>101714.8140322496</v>
      </c>
      <c r="AA60" s="34">
        <v>73301.008221395779</v>
      </c>
      <c r="AB60" s="34">
        <v>61042.875169649749</v>
      </c>
      <c r="AC60" s="34">
        <v>46889.961292386077</v>
      </c>
      <c r="AD60" s="34">
        <v>44671.76524153354</v>
      </c>
      <c r="AE60" s="34">
        <v>43182.058622807264</v>
      </c>
      <c r="AF60" s="34">
        <v>39674.268323864715</v>
      </c>
      <c r="AG60" s="66">
        <v>88439.918402725947</v>
      </c>
      <c r="AH60" s="84">
        <v>56497.671317786015</v>
      </c>
      <c r="AI60" s="66"/>
      <c r="AJ60" s="34">
        <v>1979232.218653006</v>
      </c>
      <c r="AK60" s="34">
        <v>1421345.8966777134</v>
      </c>
      <c r="AL60" s="34">
        <v>1471446.1926140222</v>
      </c>
      <c r="AM60" s="34">
        <v>1539781.5539598165</v>
      </c>
      <c r="AN60" s="34">
        <v>1437362.8883399209</v>
      </c>
      <c r="AO60" s="34">
        <v>1424839.9627133901</v>
      </c>
      <c r="AP60" s="34">
        <v>1528698.408046871</v>
      </c>
      <c r="AQ60" s="34">
        <v>723876.07724294148</v>
      </c>
      <c r="AR60" s="34">
        <v>666825.12801288068</v>
      </c>
      <c r="AS60" s="34">
        <v>644355.48044505715</v>
      </c>
      <c r="AT60" s="34">
        <v>730950.53143662191</v>
      </c>
      <c r="AU60" s="34">
        <v>1278170.0097121079</v>
      </c>
      <c r="AV60" s="34">
        <v>1259138.5401597391</v>
      </c>
      <c r="AW60" s="66">
        <v>1794964.6102194809</v>
      </c>
      <c r="AX60" s="84">
        <v>1919504.18140007</v>
      </c>
      <c r="AY60" s="66"/>
    </row>
    <row r="61" spans="1:52" ht="10" x14ac:dyDescent="0.2">
      <c r="A61" s="44" t="s">
        <v>55</v>
      </c>
      <c r="B61" s="44" t="s">
        <v>61</v>
      </c>
      <c r="C61" s="19" t="s">
        <v>18</v>
      </c>
      <c r="D61" s="34">
        <v>205133.79228359426</v>
      </c>
      <c r="E61" s="34">
        <v>323606.55862405925</v>
      </c>
      <c r="F61" s="34">
        <v>330168.18097328424</v>
      </c>
      <c r="G61" s="34">
        <v>330881.15425115824</v>
      </c>
      <c r="H61" s="34">
        <v>331674.44563373929</v>
      </c>
      <c r="I61" s="34">
        <v>335229.20686626429</v>
      </c>
      <c r="J61" s="34">
        <v>337453.23704433424</v>
      </c>
      <c r="K61" s="34">
        <v>339487.86601114227</v>
      </c>
      <c r="L61" s="34">
        <v>341851.35127496725</v>
      </c>
      <c r="M61" s="34">
        <v>344045.62986803066</v>
      </c>
      <c r="N61" s="34">
        <v>344664.64357662207</v>
      </c>
      <c r="O61" s="34">
        <v>345546.59244060499</v>
      </c>
      <c r="P61" s="34">
        <v>346995.41883468663</v>
      </c>
      <c r="Q61" s="66">
        <v>329242.36188227666</v>
      </c>
      <c r="R61" s="84">
        <v>331120.96296834911</v>
      </c>
      <c r="S61" s="66"/>
      <c r="T61" s="34">
        <v>7.1243247985839799</v>
      </c>
      <c r="U61" s="34">
        <v>7.1243247985839799</v>
      </c>
      <c r="V61" s="34">
        <v>7.1243247985839799</v>
      </c>
      <c r="W61" s="34">
        <v>7.1243247985839799</v>
      </c>
      <c r="X61" s="34">
        <v>7.1243247985839799</v>
      </c>
      <c r="Y61" s="34">
        <v>7.1243247985839799</v>
      </c>
      <c r="Z61" s="34">
        <v>7.1243247985839799</v>
      </c>
      <c r="AA61" s="34">
        <v>7.1243247985839799</v>
      </c>
      <c r="AB61" s="34">
        <v>7.1243247985839799</v>
      </c>
      <c r="AC61" s="34">
        <v>58.873847961425803</v>
      </c>
      <c r="AD61" s="34">
        <v>35.164276123046903</v>
      </c>
      <c r="AE61" s="34">
        <v>37.587192535400398</v>
      </c>
      <c r="AF61" s="34">
        <v>58.7663764953613</v>
      </c>
      <c r="AG61" s="66">
        <v>29.813910484313944</v>
      </c>
      <c r="AH61" s="84">
        <v>37.377105712890597</v>
      </c>
      <c r="AI61" s="66"/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66">
        <v>0</v>
      </c>
      <c r="AX61" s="84">
        <v>0</v>
      </c>
      <c r="AY61" s="66"/>
    </row>
    <row r="62" spans="1:52" s="56" customFormat="1" ht="10.5" thickBot="1" x14ac:dyDescent="0.25">
      <c r="A62" s="43" t="s">
        <v>55</v>
      </c>
      <c r="B62" s="43" t="s">
        <v>61</v>
      </c>
      <c r="C62" s="33" t="s">
        <v>19</v>
      </c>
      <c r="D62" s="35">
        <v>2746583.6341071436</v>
      </c>
      <c r="E62" s="35">
        <v>2566900.2452635411</v>
      </c>
      <c r="F62" s="35">
        <v>2584060.9396218923</v>
      </c>
      <c r="G62" s="35">
        <v>2594671.0405815216</v>
      </c>
      <c r="H62" s="35">
        <v>2597117.9298597998</v>
      </c>
      <c r="I62" s="35">
        <v>2603145.3566575199</v>
      </c>
      <c r="J62" s="35">
        <v>2594599.0131731634</v>
      </c>
      <c r="K62" s="35">
        <v>2589841.1893329588</v>
      </c>
      <c r="L62" s="35">
        <v>2596960.1656082105</v>
      </c>
      <c r="M62" s="35">
        <v>2595568.2888851254</v>
      </c>
      <c r="N62" s="35">
        <v>2571643.1609054478</v>
      </c>
      <c r="O62" s="35">
        <v>2581260.0187349166</v>
      </c>
      <c r="P62" s="35">
        <v>2573602.3540512831</v>
      </c>
      <c r="Q62" s="67">
        <v>2557409.594872342</v>
      </c>
      <c r="R62" s="179">
        <v>2554246.0447419421</v>
      </c>
      <c r="S62" s="67"/>
      <c r="T62" s="35">
        <v>286893.52761113143</v>
      </c>
      <c r="U62" s="35">
        <v>228914.08719618188</v>
      </c>
      <c r="V62" s="35">
        <v>222677.8106879718</v>
      </c>
      <c r="W62" s="35">
        <v>220825.90436940844</v>
      </c>
      <c r="X62" s="35">
        <v>218658.05140670421</v>
      </c>
      <c r="Y62" s="35">
        <v>218189.63242316438</v>
      </c>
      <c r="Z62" s="35">
        <v>216559.14457251798</v>
      </c>
      <c r="AA62" s="35">
        <v>215791.8943133681</v>
      </c>
      <c r="AB62" s="35">
        <v>209975.64765595034</v>
      </c>
      <c r="AC62" s="35">
        <v>211007.14125465843</v>
      </c>
      <c r="AD62" s="35">
        <v>209414.32783603575</v>
      </c>
      <c r="AE62" s="35">
        <v>210098.53494246342</v>
      </c>
      <c r="AF62" s="35">
        <v>208964.75462694265</v>
      </c>
      <c r="AG62" s="67">
        <v>195328.28801655886</v>
      </c>
      <c r="AH62" s="179">
        <v>184133.02162335117</v>
      </c>
      <c r="AI62" s="67"/>
      <c r="AJ62" s="35">
        <v>527197237.3434273</v>
      </c>
      <c r="AK62" s="35">
        <v>440319512.54258603</v>
      </c>
      <c r="AL62" s="35">
        <v>440705342.42189944</v>
      </c>
      <c r="AM62" s="35">
        <v>441202292.6086216</v>
      </c>
      <c r="AN62" s="35">
        <v>443729200.75646913</v>
      </c>
      <c r="AO62" s="35">
        <v>440127616.43110323</v>
      </c>
      <c r="AP62" s="35">
        <v>432458938.79193974</v>
      </c>
      <c r="AQ62" s="35">
        <v>429044164.21424824</v>
      </c>
      <c r="AR62" s="35">
        <v>426490395.01998085</v>
      </c>
      <c r="AS62" s="35">
        <v>422800754.98401999</v>
      </c>
      <c r="AT62" s="35">
        <v>418179108.12092459</v>
      </c>
      <c r="AU62" s="35">
        <v>417067368.48169845</v>
      </c>
      <c r="AV62" s="35">
        <v>413444380.66881353</v>
      </c>
      <c r="AW62" s="67">
        <v>396229965.59075016</v>
      </c>
      <c r="AX62" s="179">
        <v>381533449.94013822</v>
      </c>
      <c r="AY62" s="67"/>
      <c r="AZ62" s="82"/>
    </row>
    <row r="63" spans="1:52" ht="10.5" thickTop="1" x14ac:dyDescent="0.2">
      <c r="A63" s="19" t="s">
        <v>55</v>
      </c>
      <c r="B63" s="19" t="s">
        <v>61</v>
      </c>
      <c r="C63" s="19" t="s">
        <v>57</v>
      </c>
      <c r="D63" s="34">
        <v>8700142.1196596082</v>
      </c>
      <c r="E63" s="34">
        <v>8035545.8575587673</v>
      </c>
      <c r="F63" s="34">
        <v>8140019.1606575809</v>
      </c>
      <c r="G63" s="34">
        <v>8117152.4429696463</v>
      </c>
      <c r="H63" s="34">
        <v>8114951.6153031979</v>
      </c>
      <c r="I63" s="34">
        <v>8148629.6279909015</v>
      </c>
      <c r="J63" s="34">
        <v>8216787.7176329643</v>
      </c>
      <c r="K63" s="34">
        <v>8180071.8952589724</v>
      </c>
      <c r="L63" s="34">
        <v>8224837.2802966563</v>
      </c>
      <c r="M63" s="34">
        <v>8163456.9921990652</v>
      </c>
      <c r="N63" s="34">
        <v>8039742.2281259596</v>
      </c>
      <c r="O63" s="34">
        <v>8073903.606044298</v>
      </c>
      <c r="P63" s="34">
        <v>7958448.6507025249</v>
      </c>
      <c r="Q63" s="66">
        <v>8179474.0226151794</v>
      </c>
      <c r="R63" s="84">
        <v>7496066.8401139062</v>
      </c>
      <c r="S63" s="84">
        <v>8227450.0776339835</v>
      </c>
      <c r="T63" s="34">
        <v>756596.75261518057</v>
      </c>
      <c r="U63" s="34">
        <v>630659.98136672575</v>
      </c>
      <c r="V63" s="34">
        <v>603664.49050810991</v>
      </c>
      <c r="W63" s="34">
        <v>569423.94763513224</v>
      </c>
      <c r="X63" s="34">
        <v>570678.58963273908</v>
      </c>
      <c r="Y63" s="34">
        <v>561099.54538541543</v>
      </c>
      <c r="Z63" s="34">
        <v>515187.61766443052</v>
      </c>
      <c r="AA63" s="34">
        <v>484656.37221682805</v>
      </c>
      <c r="AB63" s="34">
        <v>464779.42767216102</v>
      </c>
      <c r="AC63" s="34">
        <v>457111.86545000924</v>
      </c>
      <c r="AD63" s="34">
        <v>450753.03446446441</v>
      </c>
      <c r="AE63" s="34">
        <v>450999.88879822462</v>
      </c>
      <c r="AF63" s="34">
        <v>444949.68004995212</v>
      </c>
      <c r="AG63" s="66">
        <v>482290.50163544336</v>
      </c>
      <c r="AH63" s="84">
        <v>380333.37973632041</v>
      </c>
      <c r="AI63" s="84">
        <v>432834.00839168258</v>
      </c>
      <c r="AJ63" s="34">
        <v>733454512.72040856</v>
      </c>
      <c r="AK63" s="34">
        <v>597865797.8143816</v>
      </c>
      <c r="AL63" s="34">
        <v>598562011.65446711</v>
      </c>
      <c r="AM63" s="34">
        <v>598929251.55941117</v>
      </c>
      <c r="AN63" s="34">
        <v>602242592.85937417</v>
      </c>
      <c r="AO63" s="34">
        <v>596683142.59043324</v>
      </c>
      <c r="AP63" s="34">
        <v>588539448.12982285</v>
      </c>
      <c r="AQ63" s="34">
        <v>582722705.0486865</v>
      </c>
      <c r="AR63" s="34">
        <v>578612123.99974537</v>
      </c>
      <c r="AS63" s="34">
        <v>573452331.40449905</v>
      </c>
      <c r="AT63" s="34">
        <v>566641040.13439584</v>
      </c>
      <c r="AU63" s="34">
        <v>564735217.15024674</v>
      </c>
      <c r="AV63" s="34">
        <v>559146332.97546601</v>
      </c>
      <c r="AW63" s="66">
        <v>606134898.30163372</v>
      </c>
      <c r="AX63" s="84">
        <v>503032787.05011916</v>
      </c>
      <c r="AY63" s="84">
        <v>608891265.13071775</v>
      </c>
    </row>
    <row r="64" spans="1:52" ht="10.5" x14ac:dyDescent="0.25">
      <c r="A64" s="40"/>
      <c r="B64" s="40"/>
      <c r="C64" s="4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48"/>
      <c r="O64" s="48"/>
      <c r="P64" s="48"/>
      <c r="Q64" s="71"/>
      <c r="R64" s="71"/>
      <c r="S64" s="7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71"/>
      <c r="AH64" s="71"/>
      <c r="AI64" s="7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71"/>
      <c r="AX64" s="71"/>
      <c r="AY64" s="71"/>
    </row>
    <row r="65" spans="1:52" ht="10" x14ac:dyDescent="0.2">
      <c r="A65" s="44" t="s">
        <v>55</v>
      </c>
      <c r="B65" s="44" t="s">
        <v>62</v>
      </c>
      <c r="C65" s="26" t="s">
        <v>15</v>
      </c>
      <c r="D65" s="34">
        <v>5844159.3679157235</v>
      </c>
      <c r="E65" s="34">
        <v>5422470.4285442615</v>
      </c>
      <c r="F65" s="34">
        <v>5471311.4685426299</v>
      </c>
      <c r="G65" s="34">
        <v>5145487.208340399</v>
      </c>
      <c r="H65" s="34">
        <v>5163351.9841452725</v>
      </c>
      <c r="I65" s="34">
        <v>5233667.6680112444</v>
      </c>
      <c r="J65" s="34">
        <v>4998020.8712529447</v>
      </c>
      <c r="K65" s="34">
        <v>4956995.5691202665</v>
      </c>
      <c r="L65" s="34">
        <v>4835682.5917195901</v>
      </c>
      <c r="M65" s="34">
        <v>5316968.14355605</v>
      </c>
      <c r="N65" s="34">
        <v>5498185.9263014672</v>
      </c>
      <c r="O65" s="34">
        <v>5282530.5088981576</v>
      </c>
      <c r="P65" s="34">
        <v>5460957.3849024428</v>
      </c>
      <c r="Q65" s="66">
        <v>3609324.9061745866</v>
      </c>
      <c r="R65" s="84">
        <v>3004943.0653846948</v>
      </c>
      <c r="S65" s="66"/>
      <c r="T65" s="34">
        <v>128120.64249991906</v>
      </c>
      <c r="U65" s="34">
        <v>56925.912594711554</v>
      </c>
      <c r="V65" s="34">
        <v>58688.726784052124</v>
      </c>
      <c r="W65" s="34">
        <v>51444.248830502649</v>
      </c>
      <c r="X65" s="34">
        <v>48979.326404060521</v>
      </c>
      <c r="Y65" s="34">
        <v>51607.404653929036</v>
      </c>
      <c r="Z65" s="34">
        <v>43203.892798091038</v>
      </c>
      <c r="AA65" s="34">
        <v>44734.754687336354</v>
      </c>
      <c r="AB65" s="34">
        <v>46385.58146571571</v>
      </c>
      <c r="AC65" s="34">
        <v>49915.655119087111</v>
      </c>
      <c r="AD65" s="34">
        <v>53783.203243425727</v>
      </c>
      <c r="AE65" s="34">
        <v>47325.127330897332</v>
      </c>
      <c r="AF65" s="34">
        <v>50002.350727696787</v>
      </c>
      <c r="AG65" s="66">
        <v>27643.200493991048</v>
      </c>
      <c r="AH65" s="84">
        <v>17882.296460417543</v>
      </c>
      <c r="AI65" s="66"/>
      <c r="AJ65" s="34">
        <v>13159602.760435989</v>
      </c>
      <c r="AK65" s="34">
        <v>9677168.9897984657</v>
      </c>
      <c r="AL65" s="34">
        <v>9115241.8419029452</v>
      </c>
      <c r="AM65" s="34">
        <v>8215012.6408935823</v>
      </c>
      <c r="AN65" s="34">
        <v>8149972.0733325919</v>
      </c>
      <c r="AO65" s="34">
        <v>8166561.5233071037</v>
      </c>
      <c r="AP65" s="34">
        <v>4652949.2265897179</v>
      </c>
      <c r="AQ65" s="34">
        <v>4366734.1574379932</v>
      </c>
      <c r="AR65" s="34">
        <v>4409696.0991489394</v>
      </c>
      <c r="AS65" s="34">
        <v>4585209.9329468971</v>
      </c>
      <c r="AT65" s="34">
        <v>5449217.6423123125</v>
      </c>
      <c r="AU65" s="34">
        <v>5531933.5867203064</v>
      </c>
      <c r="AV65" s="34">
        <v>5629659.573673049</v>
      </c>
      <c r="AW65" s="66">
        <v>5232487.775508157</v>
      </c>
      <c r="AX65" s="84">
        <v>3750927.370744721</v>
      </c>
      <c r="AY65" s="66"/>
    </row>
    <row r="66" spans="1:52" ht="10" x14ac:dyDescent="0.2">
      <c r="A66" s="44" t="s">
        <v>55</v>
      </c>
      <c r="B66" s="44" t="s">
        <v>62</v>
      </c>
      <c r="C66" s="19" t="s">
        <v>16</v>
      </c>
      <c r="D66" s="34">
        <v>411191.95503597328</v>
      </c>
      <c r="E66" s="34">
        <v>654975.1474160545</v>
      </c>
      <c r="F66" s="34">
        <v>630997.96720371465</v>
      </c>
      <c r="G66" s="34">
        <v>639138.70460003568</v>
      </c>
      <c r="H66" s="34">
        <v>650188.82085684431</v>
      </c>
      <c r="I66" s="34">
        <v>637436.93712561531</v>
      </c>
      <c r="J66" s="34">
        <v>642100.53065983939</v>
      </c>
      <c r="K66" s="34">
        <v>641928.44827190379</v>
      </c>
      <c r="L66" s="34">
        <v>645858.05069820175</v>
      </c>
      <c r="M66" s="34">
        <v>650423.56607063592</v>
      </c>
      <c r="N66" s="34">
        <v>655081.20396512281</v>
      </c>
      <c r="O66" s="34">
        <v>660944.82400600857</v>
      </c>
      <c r="P66" s="34">
        <v>678110.94272710383</v>
      </c>
      <c r="Q66" s="66">
        <v>650031.33369664452</v>
      </c>
      <c r="R66" s="84">
        <v>648383.39579017449</v>
      </c>
      <c r="S66" s="66"/>
      <c r="T66" s="34">
        <v>15629.056359996657</v>
      </c>
      <c r="U66" s="34">
        <v>24840.025575946351</v>
      </c>
      <c r="V66" s="34">
        <v>23597.705157876302</v>
      </c>
      <c r="W66" s="34">
        <v>23893.479506469896</v>
      </c>
      <c r="X66" s="34">
        <v>24713.945716117792</v>
      </c>
      <c r="Y66" s="34">
        <v>22683.903399526353</v>
      </c>
      <c r="Z66" s="34">
        <v>22350.409779542548</v>
      </c>
      <c r="AA66" s="34">
        <v>22591.164974334424</v>
      </c>
      <c r="AB66" s="34">
        <v>22810.364711874703</v>
      </c>
      <c r="AC66" s="34">
        <v>23238.08026564083</v>
      </c>
      <c r="AD66" s="34">
        <v>23606.371828146901</v>
      </c>
      <c r="AE66" s="34">
        <v>23877.119814751666</v>
      </c>
      <c r="AF66" s="34">
        <v>25341.291595963983</v>
      </c>
      <c r="AG66" s="66">
        <v>24931.282508163131</v>
      </c>
      <c r="AH66" s="84">
        <v>24961.701485568723</v>
      </c>
      <c r="AI66" s="66"/>
      <c r="AJ66" s="34">
        <v>918944.12389213778</v>
      </c>
      <c r="AK66" s="34">
        <v>1561310.1555288401</v>
      </c>
      <c r="AL66" s="34">
        <v>1453683.6584882115</v>
      </c>
      <c r="AM66" s="34">
        <v>1628599.2215815189</v>
      </c>
      <c r="AN66" s="34">
        <v>1687503.6344080768</v>
      </c>
      <c r="AO66" s="34">
        <v>1502863.4085871219</v>
      </c>
      <c r="AP66" s="34">
        <v>1518174.2989851916</v>
      </c>
      <c r="AQ66" s="34">
        <v>1542281.8746406266</v>
      </c>
      <c r="AR66" s="34">
        <v>1561886.1916514444</v>
      </c>
      <c r="AS66" s="34">
        <v>1592270.4212174143</v>
      </c>
      <c r="AT66" s="34">
        <v>1573291.1539620238</v>
      </c>
      <c r="AU66" s="34">
        <v>1640008.7442332029</v>
      </c>
      <c r="AV66" s="34">
        <v>1686834.8643333816</v>
      </c>
      <c r="AW66" s="66">
        <v>1644396.1141153232</v>
      </c>
      <c r="AX66" s="84">
        <v>1672091.4336441508</v>
      </c>
      <c r="AY66" s="66"/>
    </row>
    <row r="67" spans="1:52" ht="10" x14ac:dyDescent="0.2">
      <c r="A67" s="44" t="s">
        <v>55</v>
      </c>
      <c r="B67" s="44" t="s">
        <v>62</v>
      </c>
      <c r="C67" s="19" t="s">
        <v>17</v>
      </c>
      <c r="D67" s="34">
        <v>74224.463943004594</v>
      </c>
      <c r="E67" s="34">
        <v>50459.8804798126</v>
      </c>
      <c r="F67" s="34">
        <v>43264.064728975252</v>
      </c>
      <c r="G67" s="34">
        <v>30101.038328170809</v>
      </c>
      <c r="H67" s="34">
        <v>29155.200748920422</v>
      </c>
      <c r="I67" s="34">
        <v>37889.941566467307</v>
      </c>
      <c r="J67" s="34">
        <v>38342.697120666526</v>
      </c>
      <c r="K67" s="34">
        <v>33922.928601324551</v>
      </c>
      <c r="L67" s="34">
        <v>38147.660190582312</v>
      </c>
      <c r="M67" s="34">
        <v>43225.26528930667</v>
      </c>
      <c r="N67" s="34">
        <v>48599.998073577903</v>
      </c>
      <c r="O67" s="34">
        <v>41042.106559753389</v>
      </c>
      <c r="P67" s="34">
        <v>35993.396980285623</v>
      </c>
      <c r="Q67" s="66">
        <v>133327.31371355057</v>
      </c>
      <c r="R67" s="84">
        <v>160949.79145812988</v>
      </c>
      <c r="S67" s="66"/>
      <c r="T67" s="34">
        <v>3589.671246945858</v>
      </c>
      <c r="U67" s="34">
        <v>4910.60917425156</v>
      </c>
      <c r="V67" s="34">
        <v>4231.1679846048401</v>
      </c>
      <c r="W67" s="34">
        <v>4329.1152687072772</v>
      </c>
      <c r="X67" s="34">
        <v>4764.3666950464294</v>
      </c>
      <c r="Y67" s="34">
        <v>5309.3566168546695</v>
      </c>
      <c r="Z67" s="34">
        <v>5985.6059024333936</v>
      </c>
      <c r="AA67" s="34">
        <v>5111.1421110630008</v>
      </c>
      <c r="AB67" s="34">
        <v>5351.1783921122533</v>
      </c>
      <c r="AC67" s="34">
        <v>7228.1609903573963</v>
      </c>
      <c r="AD67" s="34">
        <v>5327.3848712444333</v>
      </c>
      <c r="AE67" s="34">
        <v>5023.199862241745</v>
      </c>
      <c r="AF67" s="34">
        <v>3526.517111062999</v>
      </c>
      <c r="AG67" s="66">
        <v>7945.7429312467575</v>
      </c>
      <c r="AH67" s="84">
        <v>8957.4541835784894</v>
      </c>
      <c r="AI67" s="66"/>
      <c r="AJ67" s="34">
        <v>68040.366396188692</v>
      </c>
      <c r="AK67" s="34">
        <v>8228.7854033708609</v>
      </c>
      <c r="AL67" s="34">
        <v>6369.3930283784903</v>
      </c>
      <c r="AM67" s="34">
        <v>7582.1466563940003</v>
      </c>
      <c r="AN67" s="34">
        <v>6287.0014593005199</v>
      </c>
      <c r="AO67" s="34">
        <v>4627.5513514280301</v>
      </c>
      <c r="AP67" s="34">
        <v>8274.0501368045807</v>
      </c>
      <c r="AQ67" s="34">
        <v>4295.1961276531201</v>
      </c>
      <c r="AR67" s="34">
        <v>7157.7021088600104</v>
      </c>
      <c r="AS67" s="34">
        <v>8483.5501620769501</v>
      </c>
      <c r="AT67" s="34">
        <v>6291.8327835202199</v>
      </c>
      <c r="AU67" s="34">
        <v>10242.07066559791</v>
      </c>
      <c r="AV67" s="34">
        <v>8004.3400880098307</v>
      </c>
      <c r="AW67" s="66">
        <v>189991.90434053505</v>
      </c>
      <c r="AX67" s="84">
        <v>250579.61065292312</v>
      </c>
      <c r="AY67" s="66"/>
    </row>
    <row r="68" spans="1:52" ht="10" x14ac:dyDescent="0.2">
      <c r="A68" s="44" t="s">
        <v>55</v>
      </c>
      <c r="B68" s="44" t="s">
        <v>62</v>
      </c>
      <c r="C68" s="19" t="s">
        <v>18</v>
      </c>
      <c r="D68" s="34">
        <v>101217.25137412545</v>
      </c>
      <c r="E68" s="34">
        <v>172929.45888948394</v>
      </c>
      <c r="F68" s="34">
        <v>175277.88647162894</v>
      </c>
      <c r="G68" s="34">
        <v>175834.72891765795</v>
      </c>
      <c r="H68" s="34">
        <v>176439.28088095793</v>
      </c>
      <c r="I68" s="34">
        <v>183845.70364825593</v>
      </c>
      <c r="J68" s="34">
        <v>185100.67925898894</v>
      </c>
      <c r="K68" s="34">
        <v>183628.54609362895</v>
      </c>
      <c r="L68" s="34">
        <v>184843.52356593494</v>
      </c>
      <c r="M68" s="34">
        <v>186321.87720935195</v>
      </c>
      <c r="N68" s="34">
        <v>185996.78918521293</v>
      </c>
      <c r="O68" s="34">
        <v>186043.57248561195</v>
      </c>
      <c r="P68" s="34">
        <v>186213.61707370094</v>
      </c>
      <c r="Q68" s="66">
        <v>173650.76464068843</v>
      </c>
      <c r="R68" s="84">
        <v>173891.19989108993</v>
      </c>
      <c r="S68" s="66"/>
      <c r="T68" s="34">
        <v>200.91500854492199</v>
      </c>
      <c r="U68" s="34">
        <v>200.91500854492199</v>
      </c>
      <c r="V68" s="34">
        <v>200.91500854492199</v>
      </c>
      <c r="W68" s="34">
        <v>200.91500854492199</v>
      </c>
      <c r="X68" s="34">
        <v>200.91500854492199</v>
      </c>
      <c r="Y68" s="34">
        <v>200.91500854492199</v>
      </c>
      <c r="Z68" s="34">
        <v>200.91500854492199</v>
      </c>
      <c r="AA68" s="34">
        <v>200.91500854492199</v>
      </c>
      <c r="AB68" s="34">
        <v>200.91500854492199</v>
      </c>
      <c r="AC68" s="34">
        <v>200.91500854492199</v>
      </c>
      <c r="AD68" s="34">
        <v>200.91500854492199</v>
      </c>
      <c r="AE68" s="34">
        <v>200.91500854492199</v>
      </c>
      <c r="AF68" s="34">
        <v>200.91500854492199</v>
      </c>
      <c r="AG68" s="66">
        <v>200.91500854492199</v>
      </c>
      <c r="AH68" s="84">
        <v>200.91500854492199</v>
      </c>
      <c r="AI68" s="66"/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66">
        <v>0</v>
      </c>
      <c r="AX68" s="84">
        <v>0</v>
      </c>
      <c r="AY68" s="66"/>
    </row>
    <row r="69" spans="1:52" s="56" customFormat="1" ht="10.5" thickBot="1" x14ac:dyDescent="0.25">
      <c r="A69" s="43" t="s">
        <v>55</v>
      </c>
      <c r="B69" s="43" t="s">
        <v>62</v>
      </c>
      <c r="C69" s="33" t="s">
        <v>19</v>
      </c>
      <c r="D69" s="35">
        <v>569325.42983828823</v>
      </c>
      <c r="E69" s="35">
        <v>549724.35251659818</v>
      </c>
      <c r="F69" s="35">
        <v>549593.0226452155</v>
      </c>
      <c r="G69" s="35">
        <v>544817.14936368424</v>
      </c>
      <c r="H69" s="35">
        <v>541498.01902087824</v>
      </c>
      <c r="I69" s="35">
        <v>541287.96796562511</v>
      </c>
      <c r="J69" s="35">
        <v>523531.5853436162</v>
      </c>
      <c r="K69" s="35">
        <v>524353.51201765204</v>
      </c>
      <c r="L69" s="35">
        <v>515918.92595353001</v>
      </c>
      <c r="M69" s="35">
        <v>530732.02871978271</v>
      </c>
      <c r="N69" s="35">
        <v>541636.74612667668</v>
      </c>
      <c r="O69" s="35">
        <v>533435.70557297091</v>
      </c>
      <c r="P69" s="35">
        <v>539797.55936857685</v>
      </c>
      <c r="Q69" s="67">
        <v>492906.33851223707</v>
      </c>
      <c r="R69" s="179">
        <v>473967.00051078334</v>
      </c>
      <c r="S69" s="67"/>
      <c r="T69" s="35">
        <v>72611.308724296512</v>
      </c>
      <c r="U69" s="35">
        <v>45360.767099834869</v>
      </c>
      <c r="V69" s="35">
        <v>45624.704402552132</v>
      </c>
      <c r="W69" s="35">
        <v>42764.512749063753</v>
      </c>
      <c r="X69" s="35">
        <v>42115.682864124479</v>
      </c>
      <c r="Y69" s="35">
        <v>42491.109628319478</v>
      </c>
      <c r="Z69" s="35">
        <v>38871.621920481943</v>
      </c>
      <c r="AA69" s="35">
        <v>39345.033478650315</v>
      </c>
      <c r="AB69" s="35">
        <v>39705.792112943207</v>
      </c>
      <c r="AC69" s="35">
        <v>41651.986250110749</v>
      </c>
      <c r="AD69" s="35">
        <v>42948.632529328104</v>
      </c>
      <c r="AE69" s="35">
        <v>40440.954638737254</v>
      </c>
      <c r="AF69" s="35">
        <v>42083.400674821038</v>
      </c>
      <c r="AG69" s="67">
        <v>32873.714708207524</v>
      </c>
      <c r="AH69" s="179">
        <v>28711.363910998407</v>
      </c>
      <c r="AI69" s="67"/>
      <c r="AJ69" s="35">
        <v>48767672.342582643</v>
      </c>
      <c r="AK69" s="35">
        <v>39069723.208933868</v>
      </c>
      <c r="AL69" s="35">
        <v>36540907.207990855</v>
      </c>
      <c r="AM69" s="35">
        <v>33566960.422743201</v>
      </c>
      <c r="AN69" s="35">
        <v>33303583.173784263</v>
      </c>
      <c r="AO69" s="35">
        <v>33369171.952752404</v>
      </c>
      <c r="AP69" s="35">
        <v>21669911.81146457</v>
      </c>
      <c r="AQ69" s="35">
        <v>20683025.228198975</v>
      </c>
      <c r="AR69" s="35">
        <v>20427657.638236716</v>
      </c>
      <c r="AS69" s="35">
        <v>21137138.472877122</v>
      </c>
      <c r="AT69" s="35">
        <v>23887766.87314016</v>
      </c>
      <c r="AU69" s="35">
        <v>24268908.326221619</v>
      </c>
      <c r="AV69" s="35">
        <v>24850447.368983056</v>
      </c>
      <c r="AW69" s="67">
        <v>23104831.016990039</v>
      </c>
      <c r="AX69" s="179">
        <v>17783200.286342096</v>
      </c>
      <c r="AY69" s="67"/>
      <c r="AZ69" s="82"/>
    </row>
    <row r="70" spans="1:52" ht="10.5" thickTop="1" x14ac:dyDescent="0.2">
      <c r="A70" s="44" t="s">
        <v>55</v>
      </c>
      <c r="B70" s="44" t="s">
        <v>62</v>
      </c>
      <c r="C70" s="19" t="s">
        <v>57</v>
      </c>
      <c r="D70" s="34">
        <v>7000118.4681071155</v>
      </c>
      <c r="E70" s="34">
        <v>6850559.2678462109</v>
      </c>
      <c r="F70" s="34">
        <v>6870444.4095921647</v>
      </c>
      <c r="G70" s="34">
        <v>6535378.8295499487</v>
      </c>
      <c r="H70" s="34">
        <v>6560633.3056528736</v>
      </c>
      <c r="I70" s="34">
        <v>6634128.2183172088</v>
      </c>
      <c r="J70" s="34">
        <v>6387096.363636056</v>
      </c>
      <c r="K70" s="34">
        <v>6340829.0041047763</v>
      </c>
      <c r="L70" s="34">
        <v>6220450.7521278393</v>
      </c>
      <c r="M70" s="34">
        <v>6727670.8808451276</v>
      </c>
      <c r="N70" s="34">
        <v>6929500.6636520578</v>
      </c>
      <c r="O70" s="34">
        <v>6703996.7175225029</v>
      </c>
      <c r="P70" s="34">
        <v>6901072.9010521099</v>
      </c>
      <c r="Q70" s="66">
        <v>5125296.3727313075</v>
      </c>
      <c r="R70" s="84">
        <v>4462134.4530348722</v>
      </c>
      <c r="S70" s="84">
        <v>4550208.7410263391</v>
      </c>
      <c r="T70" s="34">
        <v>220151.59383970301</v>
      </c>
      <c r="U70" s="34">
        <v>132238.22945328924</v>
      </c>
      <c r="V70" s="34">
        <v>132343.21933763032</v>
      </c>
      <c r="W70" s="34">
        <v>122632.2713632885</v>
      </c>
      <c r="X70" s="34">
        <v>120774.23668789414</v>
      </c>
      <c r="Y70" s="34">
        <v>122292.68930717446</v>
      </c>
      <c r="Z70" s="34">
        <v>110612.44540909384</v>
      </c>
      <c r="AA70" s="34">
        <v>111983.01025992903</v>
      </c>
      <c r="AB70" s="34">
        <v>114453.83169119079</v>
      </c>
      <c r="AC70" s="34">
        <v>122234.79763374102</v>
      </c>
      <c r="AD70" s="34">
        <v>125866.50748069008</v>
      </c>
      <c r="AE70" s="34">
        <v>116867.31665517292</v>
      </c>
      <c r="AF70" s="34">
        <v>121154.47511808973</v>
      </c>
      <c r="AG70" s="66">
        <v>114394.25852563919</v>
      </c>
      <c r="AH70" s="84">
        <v>80713.731049108086</v>
      </c>
      <c r="AI70" s="84">
        <v>108446.2682164225</v>
      </c>
      <c r="AJ70" s="34">
        <v>62914259.593306959</v>
      </c>
      <c r="AK70" s="34">
        <v>50316431.139664546</v>
      </c>
      <c r="AL70" s="34">
        <v>47116202.101410389</v>
      </c>
      <c r="AM70" s="34">
        <v>43418154.431874692</v>
      </c>
      <c r="AN70" s="34">
        <v>43147345.882984236</v>
      </c>
      <c r="AO70" s="34">
        <v>43043224.43599806</v>
      </c>
      <c r="AP70" s="34">
        <v>27849309.387176283</v>
      </c>
      <c r="AQ70" s="34">
        <v>26596336.456405248</v>
      </c>
      <c r="AR70" s="34">
        <v>26406397.631145962</v>
      </c>
      <c r="AS70" s="34">
        <v>27323102.377203509</v>
      </c>
      <c r="AT70" s="34">
        <v>30916567.502198018</v>
      </c>
      <c r="AU70" s="34">
        <v>31451092.727840725</v>
      </c>
      <c r="AV70" s="34">
        <v>32174946.147077497</v>
      </c>
      <c r="AW70" s="66">
        <v>32612465.72922631</v>
      </c>
      <c r="AX70" s="84">
        <v>23456798.701383889</v>
      </c>
      <c r="AY70" s="84">
        <v>26711143.925746899</v>
      </c>
    </row>
    <row r="71" spans="1:52" ht="10.5" x14ac:dyDescent="0.25">
      <c r="A71" s="40"/>
      <c r="B71" s="40"/>
      <c r="C71" s="4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48"/>
      <c r="O71" s="48"/>
      <c r="P71" s="48"/>
      <c r="Q71" s="71"/>
      <c r="R71" s="71"/>
      <c r="S71" s="7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71"/>
      <c r="AH71" s="71"/>
      <c r="AI71" s="7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71"/>
      <c r="AX71" s="71"/>
      <c r="AY71" s="71"/>
    </row>
    <row r="72" spans="1:52" ht="10" x14ac:dyDescent="0.2">
      <c r="A72" s="19" t="s">
        <v>55</v>
      </c>
      <c r="B72" s="19" t="s">
        <v>63</v>
      </c>
      <c r="C72" s="26" t="s">
        <v>15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66">
        <v>0</v>
      </c>
      <c r="R72" s="84">
        <v>0</v>
      </c>
      <c r="S72" s="66"/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66">
        <v>0</v>
      </c>
      <c r="AH72" s="84">
        <v>0</v>
      </c>
      <c r="AI72" s="66"/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66">
        <v>0</v>
      </c>
      <c r="AX72" s="84">
        <v>0</v>
      </c>
      <c r="AY72" s="66"/>
    </row>
    <row r="73" spans="1:52" ht="10" x14ac:dyDescent="0.2">
      <c r="A73" s="19" t="s">
        <v>55</v>
      </c>
      <c r="B73" s="19" t="s">
        <v>63</v>
      </c>
      <c r="C73" s="19" t="s">
        <v>16</v>
      </c>
      <c r="D73" s="34">
        <v>164566.17777048989</v>
      </c>
      <c r="E73" s="34">
        <v>170636.793093149</v>
      </c>
      <c r="F73" s="34">
        <v>171061.21578749854</v>
      </c>
      <c r="G73" s="34">
        <v>173291.7931982521</v>
      </c>
      <c r="H73" s="34">
        <v>173718.24732022759</v>
      </c>
      <c r="I73" s="34">
        <v>174078.49719314868</v>
      </c>
      <c r="J73" s="34">
        <v>174066.10883295958</v>
      </c>
      <c r="K73" s="34">
        <v>173939.37047038626</v>
      </c>
      <c r="L73" s="34">
        <v>173537.93210443528</v>
      </c>
      <c r="M73" s="34">
        <v>173269.04167695408</v>
      </c>
      <c r="N73" s="34">
        <v>172967.73381018382</v>
      </c>
      <c r="O73" s="34">
        <v>172913.58991106847</v>
      </c>
      <c r="P73" s="34">
        <v>167925.38814983869</v>
      </c>
      <c r="Q73" s="66">
        <v>166208.17272603963</v>
      </c>
      <c r="R73" s="84">
        <v>164731.96593700317</v>
      </c>
      <c r="S73" s="66"/>
      <c r="T73" s="34">
        <v>13532.51420061773</v>
      </c>
      <c r="U73" s="34">
        <v>14652.409126857459</v>
      </c>
      <c r="V73" s="34">
        <v>14561.804728974585</v>
      </c>
      <c r="W73" s="34">
        <v>14604.15657137266</v>
      </c>
      <c r="X73" s="34">
        <v>14522.079903869593</v>
      </c>
      <c r="Y73" s="34">
        <v>14403.711400079635</v>
      </c>
      <c r="Z73" s="34">
        <v>14427.188936358027</v>
      </c>
      <c r="AA73" s="34">
        <v>14414.45406814737</v>
      </c>
      <c r="AB73" s="34">
        <v>14372.291932189382</v>
      </c>
      <c r="AC73" s="34">
        <v>14366.791758422176</v>
      </c>
      <c r="AD73" s="34">
        <v>14337.600963491552</v>
      </c>
      <c r="AE73" s="34">
        <v>14347.023752435356</v>
      </c>
      <c r="AF73" s="34">
        <v>13642.414381896191</v>
      </c>
      <c r="AG73" s="66">
        <v>13689.405804714763</v>
      </c>
      <c r="AH73" s="84">
        <v>13368.404697333863</v>
      </c>
      <c r="AI73" s="66"/>
      <c r="AJ73" s="34">
        <v>20692803.74366419</v>
      </c>
      <c r="AK73" s="34">
        <v>21586001.181613319</v>
      </c>
      <c r="AL73" s="34">
        <v>21628892.576878648</v>
      </c>
      <c r="AM73" s="34">
        <v>21890600.203820534</v>
      </c>
      <c r="AN73" s="34">
        <v>21934837.137338676</v>
      </c>
      <c r="AO73" s="34">
        <v>21961036.81140919</v>
      </c>
      <c r="AP73" s="34">
        <v>21490835.278563336</v>
      </c>
      <c r="AQ73" s="34">
        <v>21123273.53804018</v>
      </c>
      <c r="AR73" s="34">
        <v>21033389.965589587</v>
      </c>
      <c r="AS73" s="34">
        <v>21622337.683373269</v>
      </c>
      <c r="AT73" s="34">
        <v>21030694.254817791</v>
      </c>
      <c r="AU73" s="34">
        <v>20941874.023769073</v>
      </c>
      <c r="AV73" s="34">
        <v>20271704.521135751</v>
      </c>
      <c r="AW73" s="66">
        <v>20225366.217185196</v>
      </c>
      <c r="AX73" s="84">
        <v>19771821.229042489</v>
      </c>
      <c r="AY73" s="66"/>
    </row>
    <row r="74" spans="1:52" ht="10" x14ac:dyDescent="0.2">
      <c r="A74" s="19" t="s">
        <v>55</v>
      </c>
      <c r="B74" s="19" t="s">
        <v>63</v>
      </c>
      <c r="C74" s="19" t="s">
        <v>17</v>
      </c>
      <c r="D74" s="34">
        <v>6289206.2052788688</v>
      </c>
      <c r="E74" s="34">
        <v>2567723.260764603</v>
      </c>
      <c r="F74" s="34">
        <v>2278912.5954813934</v>
      </c>
      <c r="G74" s="34">
        <v>1882166.4124526987</v>
      </c>
      <c r="H74" s="34">
        <v>1579493.3756339503</v>
      </c>
      <c r="I74" s="34">
        <v>1556790.2635932572</v>
      </c>
      <c r="J74" s="34">
        <v>1873783.3443122471</v>
      </c>
      <c r="K74" s="34">
        <v>1283568.7123237271</v>
      </c>
      <c r="L74" s="34">
        <v>1259972.3002646556</v>
      </c>
      <c r="M74" s="34">
        <v>1358841.9585395472</v>
      </c>
      <c r="N74" s="34">
        <v>1425362.6991568964</v>
      </c>
      <c r="O74" s="34">
        <v>1861837.8638327443</v>
      </c>
      <c r="P74" s="34">
        <v>1227369.0206610407</v>
      </c>
      <c r="Q74" s="66">
        <v>2234557.6725064083</v>
      </c>
      <c r="R74" s="84">
        <v>2123502.4764203434</v>
      </c>
      <c r="S74" s="66"/>
      <c r="T74" s="34">
        <v>71933.256705045729</v>
      </c>
      <c r="U74" s="34">
        <v>53253.005669593811</v>
      </c>
      <c r="V74" s="34">
        <v>45969.657570838914</v>
      </c>
      <c r="W74" s="34">
        <v>61161.895480156018</v>
      </c>
      <c r="X74" s="34">
        <v>50504.453587234035</v>
      </c>
      <c r="Y74" s="34">
        <v>44517.09333234471</v>
      </c>
      <c r="Z74" s="34">
        <v>54941.896823937102</v>
      </c>
      <c r="AA74" s="34">
        <v>48230.259267861104</v>
      </c>
      <c r="AB74" s="34">
        <v>56585.487386597335</v>
      </c>
      <c r="AC74" s="34">
        <v>59270.146265084011</v>
      </c>
      <c r="AD74" s="34">
        <v>41950.745223525875</v>
      </c>
      <c r="AE74" s="34">
        <v>48105.755415413492</v>
      </c>
      <c r="AF74" s="34">
        <v>47557.956173923812</v>
      </c>
      <c r="AG74" s="66">
        <v>81453.754549552948</v>
      </c>
      <c r="AH74" s="84">
        <v>90854.004176205985</v>
      </c>
      <c r="AI74" s="66"/>
      <c r="AJ74" s="34">
        <v>3292752.8940086421</v>
      </c>
      <c r="AK74" s="34">
        <v>3187236.1236877493</v>
      </c>
      <c r="AL74" s="34">
        <v>2952395.2704162654</v>
      </c>
      <c r="AM74" s="34">
        <v>3502866.5101623489</v>
      </c>
      <c r="AN74" s="34">
        <v>3087481.7764110561</v>
      </c>
      <c r="AO74" s="34">
        <v>2951131.7206352949</v>
      </c>
      <c r="AP74" s="34">
        <v>3262188.8828667407</v>
      </c>
      <c r="AQ74" s="34">
        <v>2960182.3217095137</v>
      </c>
      <c r="AR74" s="34">
        <v>2868063.7516297107</v>
      </c>
      <c r="AS74" s="34">
        <v>2797450.9965142007</v>
      </c>
      <c r="AT74" s="34">
        <v>1547504.6655400691</v>
      </c>
      <c r="AU74" s="34">
        <v>1809797.340038955</v>
      </c>
      <c r="AV74" s="34">
        <v>1374285.7319416399</v>
      </c>
      <c r="AW74" s="66">
        <v>3864328.4625511565</v>
      </c>
      <c r="AX74" s="84">
        <v>4090025.9088389589</v>
      </c>
      <c r="AY74" s="66"/>
    </row>
    <row r="75" spans="1:52" ht="10" x14ac:dyDescent="0.2">
      <c r="A75" s="19" t="s">
        <v>55</v>
      </c>
      <c r="B75" s="19" t="s">
        <v>63</v>
      </c>
      <c r="C75" s="19" t="s">
        <v>18</v>
      </c>
      <c r="D75" s="34">
        <v>405.69806101918198</v>
      </c>
      <c r="E75" s="34">
        <v>193.835896020755</v>
      </c>
      <c r="F75" s="34">
        <v>174.95307922363301</v>
      </c>
      <c r="G75" s="34">
        <v>174.37716960906999</v>
      </c>
      <c r="H75" s="34">
        <v>173.80124187469499</v>
      </c>
      <c r="I75" s="34">
        <v>173.225316047668</v>
      </c>
      <c r="J75" s="34">
        <v>173.225316047668</v>
      </c>
      <c r="K75" s="34">
        <v>173.225316047668</v>
      </c>
      <c r="L75" s="34">
        <v>173.225316047668</v>
      </c>
      <c r="M75" s="34">
        <v>173.225316047668</v>
      </c>
      <c r="N75" s="34">
        <v>173.225316047668</v>
      </c>
      <c r="O75" s="34">
        <v>173.225316047668</v>
      </c>
      <c r="P75" s="34">
        <v>173.225316047668</v>
      </c>
      <c r="Q75" s="66">
        <v>178.37796104093974</v>
      </c>
      <c r="R75" s="84">
        <v>173.225316047668</v>
      </c>
      <c r="S75" s="66"/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66">
        <v>0</v>
      </c>
      <c r="AH75" s="84">
        <v>0</v>
      </c>
      <c r="AI75" s="66"/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66">
        <v>0</v>
      </c>
      <c r="AX75" s="84">
        <v>0</v>
      </c>
      <c r="AY75" s="66"/>
    </row>
    <row r="76" spans="1:52" s="56" customFormat="1" ht="10.5" thickBot="1" x14ac:dyDescent="0.25">
      <c r="A76" s="43" t="s">
        <v>55</v>
      </c>
      <c r="B76" s="43" t="s">
        <v>63</v>
      </c>
      <c r="C76" s="33" t="s">
        <v>19</v>
      </c>
      <c r="D76" s="35">
        <v>25240.398535900636</v>
      </c>
      <c r="E76" s="35">
        <v>23853.927057408473</v>
      </c>
      <c r="F76" s="35">
        <v>23708.063460750745</v>
      </c>
      <c r="G76" s="35">
        <v>23551.386222794885</v>
      </c>
      <c r="H76" s="35">
        <v>23413.289107321769</v>
      </c>
      <c r="I76" s="35">
        <v>21955.514481805985</v>
      </c>
      <c r="J76" s="35">
        <v>21669.59025363874</v>
      </c>
      <c r="K76" s="35">
        <v>21610.12149979602</v>
      </c>
      <c r="L76" s="35">
        <v>21025.710134293877</v>
      </c>
      <c r="M76" s="35">
        <v>20973.074023571709</v>
      </c>
      <c r="N76" s="35">
        <v>20991.969512773532</v>
      </c>
      <c r="O76" s="35">
        <v>20993.96352656907</v>
      </c>
      <c r="P76" s="35">
        <v>21080.041280538229</v>
      </c>
      <c r="Q76" s="67">
        <v>19874.327299113389</v>
      </c>
      <c r="R76" s="179">
        <v>18547.794046348361</v>
      </c>
      <c r="S76" s="67"/>
      <c r="T76" s="35">
        <v>4078.0778604199149</v>
      </c>
      <c r="U76" s="35">
        <v>4134.7188844164812</v>
      </c>
      <c r="V76" s="35">
        <v>4107.6502659363014</v>
      </c>
      <c r="W76" s="35">
        <v>4098.6248069382546</v>
      </c>
      <c r="X76" s="35">
        <v>4079.7752379560084</v>
      </c>
      <c r="Y76" s="35">
        <v>2956.3306607430468</v>
      </c>
      <c r="Z76" s="35">
        <v>2692.1266760731487</v>
      </c>
      <c r="AA76" s="35">
        <v>2679.3321590792439</v>
      </c>
      <c r="AB76" s="35">
        <v>2096.6032231315003</v>
      </c>
      <c r="AC76" s="35">
        <v>2087.8673131599603</v>
      </c>
      <c r="AD76" s="35">
        <v>2082.2432704730813</v>
      </c>
      <c r="AE76" s="35">
        <v>2090.6971550178705</v>
      </c>
      <c r="AF76" s="35">
        <v>2295.5078826001791</v>
      </c>
      <c r="AG76" s="67">
        <v>1764.1818076773679</v>
      </c>
      <c r="AH76" s="179">
        <v>974.00278209766395</v>
      </c>
      <c r="AI76" s="67"/>
      <c r="AJ76" s="35">
        <v>19243615.848117206</v>
      </c>
      <c r="AK76" s="35">
        <v>19182788.243499327</v>
      </c>
      <c r="AL76" s="35">
        <v>19164283.669057544</v>
      </c>
      <c r="AM76" s="35">
        <v>19307213.45347032</v>
      </c>
      <c r="AN76" s="35">
        <v>19301537.943958104</v>
      </c>
      <c r="AO76" s="35">
        <v>16761524.719733359</v>
      </c>
      <c r="AP76" s="35">
        <v>15879549.614027508</v>
      </c>
      <c r="AQ76" s="35">
        <v>15827348.093244702</v>
      </c>
      <c r="AR76" s="35">
        <v>13821548.300126519</v>
      </c>
      <c r="AS76" s="35">
        <v>13770989.484391997</v>
      </c>
      <c r="AT76" s="35">
        <v>13739549.875705604</v>
      </c>
      <c r="AU76" s="35">
        <v>13766680.818108451</v>
      </c>
      <c r="AV76" s="35">
        <v>14161384.754889673</v>
      </c>
      <c r="AW76" s="67">
        <v>13768914.698445447</v>
      </c>
      <c r="AX76" s="179">
        <v>11964290.183427487</v>
      </c>
      <c r="AY76" s="67"/>
      <c r="AZ76" s="82"/>
    </row>
    <row r="77" spans="1:52" ht="10.5" thickTop="1" x14ac:dyDescent="0.2">
      <c r="A77" s="44" t="s">
        <v>55</v>
      </c>
      <c r="B77" s="44" t="s">
        <v>63</v>
      </c>
      <c r="C77" s="19" t="s">
        <v>57</v>
      </c>
      <c r="D77" s="34">
        <v>6479418.4796462785</v>
      </c>
      <c r="E77" s="34">
        <v>2762407.8168111811</v>
      </c>
      <c r="F77" s="34">
        <v>2473856.8278088667</v>
      </c>
      <c r="G77" s="34">
        <v>2079183.9690433547</v>
      </c>
      <c r="H77" s="34">
        <v>1776798.7133033744</v>
      </c>
      <c r="I77" s="34">
        <v>1752997.5005842594</v>
      </c>
      <c r="J77" s="34">
        <v>2069692.2687148931</v>
      </c>
      <c r="K77" s="34">
        <v>1479291.4296099569</v>
      </c>
      <c r="L77" s="34">
        <v>1454709.1678194324</v>
      </c>
      <c r="M77" s="34">
        <v>1553257.2995561208</v>
      </c>
      <c r="N77" s="34">
        <v>1619495.6277959014</v>
      </c>
      <c r="O77" s="34">
        <v>2055918.6425864296</v>
      </c>
      <c r="P77" s="34">
        <v>1416547.6754074653</v>
      </c>
      <c r="Q77" s="66">
        <v>2509154.8552425685</v>
      </c>
      <c r="R77" s="84">
        <v>2306955.4617197425</v>
      </c>
      <c r="S77" s="84">
        <v>2424737.2013863642</v>
      </c>
      <c r="T77" s="34">
        <v>89543.848766083378</v>
      </c>
      <c r="U77" s="34">
        <v>72040.133680867744</v>
      </c>
      <c r="V77" s="34">
        <v>64639.112565749805</v>
      </c>
      <c r="W77" s="34">
        <v>79864.676858466933</v>
      </c>
      <c r="X77" s="34">
        <v>69106.30872905963</v>
      </c>
      <c r="Y77" s="34">
        <v>61877.135393167395</v>
      </c>
      <c r="Z77" s="34">
        <v>72061.212436368281</v>
      </c>
      <c r="AA77" s="34">
        <v>65324.045495087717</v>
      </c>
      <c r="AB77" s="34">
        <v>73054.382541918225</v>
      </c>
      <c r="AC77" s="34">
        <v>75724.805336666148</v>
      </c>
      <c r="AD77" s="34">
        <v>58370.589457490511</v>
      </c>
      <c r="AE77" s="34">
        <v>64543.476322866722</v>
      </c>
      <c r="AF77" s="34">
        <v>63495.878438420179</v>
      </c>
      <c r="AG77" s="66">
        <v>115558.60149779101</v>
      </c>
      <c r="AH77" s="84">
        <v>105196.41165563752</v>
      </c>
      <c r="AI77" s="84">
        <v>130064.75743676543</v>
      </c>
      <c r="AJ77" s="34">
        <v>43229172.485790044</v>
      </c>
      <c r="AK77" s="34">
        <v>43956025.548800394</v>
      </c>
      <c r="AL77" s="34">
        <v>43745571.51635246</v>
      </c>
      <c r="AM77" s="34">
        <v>44700680.1674532</v>
      </c>
      <c r="AN77" s="34">
        <v>44323856.857707836</v>
      </c>
      <c r="AO77" s="34">
        <v>41673693.251777843</v>
      </c>
      <c r="AP77" s="34">
        <v>40632573.775457583</v>
      </c>
      <c r="AQ77" s="34">
        <v>39910803.952994391</v>
      </c>
      <c r="AR77" s="34">
        <v>37723002.017345816</v>
      </c>
      <c r="AS77" s="34">
        <v>38190778.164279468</v>
      </c>
      <c r="AT77" s="34">
        <v>36317748.796063468</v>
      </c>
      <c r="AU77" s="34">
        <v>36518352.181916475</v>
      </c>
      <c r="AV77" s="34">
        <v>35807375.007967062</v>
      </c>
      <c r="AW77" s="66">
        <v>42443891.533537403</v>
      </c>
      <c r="AX77" s="84">
        <v>35826137.321308933</v>
      </c>
      <c r="AY77" s="84">
        <v>41939846.861783072</v>
      </c>
    </row>
    <row r="78" spans="1:52" ht="10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8"/>
      <c r="O78" s="48"/>
      <c r="P78" s="48"/>
      <c r="Q78" s="70"/>
      <c r="R78" s="70"/>
      <c r="S78" s="70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70"/>
      <c r="AH78" s="70"/>
      <c r="AI78" s="70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70"/>
      <c r="AX78" s="70"/>
      <c r="AY78" s="70"/>
    </row>
    <row r="79" spans="1:52" ht="10" x14ac:dyDescent="0.2">
      <c r="N79" s="48"/>
      <c r="O79" s="48"/>
      <c r="P79" s="48"/>
    </row>
    <row r="80" spans="1:52" ht="10" x14ac:dyDescent="0.2">
      <c r="N80" s="48"/>
      <c r="O80" s="48"/>
      <c r="P80" s="48"/>
    </row>
    <row r="81" spans="1:51" ht="10" x14ac:dyDescent="0.2">
      <c r="N81" s="48"/>
      <c r="O81" s="48"/>
      <c r="P81" s="48"/>
    </row>
    <row r="82" spans="1:51" ht="10" x14ac:dyDescent="0.2">
      <c r="N82" s="48"/>
      <c r="O82" s="48"/>
      <c r="P82" s="48"/>
    </row>
    <row r="83" spans="1:51" ht="10" x14ac:dyDescent="0.2">
      <c r="N83" s="48"/>
      <c r="O83" s="48"/>
      <c r="P83" s="48"/>
    </row>
    <row r="84" spans="1:51" ht="10" x14ac:dyDescent="0.2">
      <c r="N84" s="48"/>
      <c r="O84" s="48"/>
      <c r="P84" s="48"/>
    </row>
    <row r="85" spans="1:51" ht="10" x14ac:dyDescent="0.2">
      <c r="N85" s="48"/>
      <c r="O85" s="48"/>
      <c r="P85" s="48"/>
    </row>
    <row r="86" spans="1:51" ht="10" x14ac:dyDescent="0.2">
      <c r="A86" s="44"/>
      <c r="B86" s="44"/>
      <c r="C86" s="44"/>
      <c r="D86" s="44"/>
      <c r="E86" s="20"/>
      <c r="F86" s="20"/>
      <c r="G86" s="20"/>
      <c r="H86" s="20"/>
      <c r="I86" s="20"/>
      <c r="J86" s="20"/>
      <c r="K86" s="49"/>
      <c r="L86" s="49"/>
      <c r="M86" s="49"/>
      <c r="N86" s="48"/>
      <c r="O86" s="48"/>
      <c r="P86" s="48"/>
      <c r="Q86" s="66"/>
      <c r="R86" s="66"/>
      <c r="S86" s="66"/>
      <c r="U86" s="25"/>
      <c r="V86" s="20"/>
      <c r="W86" s="20"/>
      <c r="X86" s="20"/>
      <c r="Y86" s="20"/>
      <c r="Z86" s="20"/>
      <c r="AA86" s="49"/>
      <c r="AB86" s="49"/>
      <c r="AC86" s="49"/>
      <c r="AD86" s="49"/>
      <c r="AE86" s="49"/>
      <c r="AF86" s="49"/>
      <c r="AG86" s="66"/>
      <c r="AH86" s="66"/>
      <c r="AI86" s="66"/>
      <c r="AK86" s="25"/>
      <c r="AL86" s="20"/>
      <c r="AM86" s="20"/>
      <c r="AN86" s="20"/>
      <c r="AO86" s="20"/>
      <c r="AP86" s="20"/>
      <c r="AQ86" s="49"/>
      <c r="AR86" s="49"/>
      <c r="AS86" s="49"/>
      <c r="AT86" s="49"/>
      <c r="AU86" s="49"/>
      <c r="AV86" s="49"/>
      <c r="AW86" s="66"/>
      <c r="AX86" s="66"/>
      <c r="AY86" s="66"/>
    </row>
    <row r="87" spans="1:51" s="81" customFormat="1" ht="10" x14ac:dyDescent="0.2">
      <c r="A87" s="38"/>
      <c r="B87" s="38"/>
      <c r="C87" s="38"/>
      <c r="D87" s="52"/>
      <c r="E87" s="45"/>
      <c r="F87" s="45"/>
      <c r="G87" s="45"/>
      <c r="H87" s="45"/>
      <c r="I87" s="45"/>
      <c r="J87" s="42"/>
      <c r="K87" s="50"/>
      <c r="L87" s="50"/>
      <c r="M87" s="50"/>
      <c r="N87" s="48"/>
      <c r="O87" s="48"/>
      <c r="P87" s="48"/>
      <c r="Q87" s="69"/>
      <c r="R87" s="69"/>
      <c r="S87" s="79"/>
      <c r="T87" s="34"/>
      <c r="U87" s="45"/>
      <c r="V87" s="45"/>
      <c r="W87" s="45"/>
      <c r="X87" s="45"/>
      <c r="Y87" s="45"/>
      <c r="Z87" s="42"/>
      <c r="AA87" s="50"/>
      <c r="AB87" s="50"/>
      <c r="AC87" s="50"/>
      <c r="AD87" s="50"/>
      <c r="AE87" s="50"/>
      <c r="AF87" s="50"/>
      <c r="AG87" s="69"/>
      <c r="AH87" s="69"/>
      <c r="AI87" s="79"/>
      <c r="AJ87" s="34"/>
      <c r="AK87" s="45"/>
      <c r="AL87" s="45"/>
      <c r="AM87" s="45"/>
      <c r="AN87" s="45"/>
      <c r="AO87" s="45"/>
      <c r="AP87" s="42"/>
      <c r="AQ87" s="50"/>
      <c r="AR87" s="50"/>
      <c r="AS87" s="50"/>
      <c r="AT87" s="50"/>
      <c r="AU87" s="50"/>
      <c r="AV87" s="50"/>
      <c r="AW87" s="69"/>
      <c r="AX87" s="69"/>
      <c r="AY87" s="79"/>
    </row>
    <row r="88" spans="1:51" s="81" customFormat="1" ht="10" x14ac:dyDescent="0.2">
      <c r="A88" s="38"/>
      <c r="B88" s="38"/>
      <c r="C88" s="38"/>
      <c r="D88" s="52"/>
      <c r="E88" s="45"/>
      <c r="F88" s="45"/>
      <c r="G88" s="45"/>
      <c r="H88" s="45"/>
      <c r="I88" s="45"/>
      <c r="J88" s="42"/>
      <c r="K88" s="50"/>
      <c r="L88" s="50"/>
      <c r="M88" s="50"/>
      <c r="N88" s="48"/>
      <c r="O88" s="48"/>
      <c r="P88" s="48"/>
      <c r="Q88" s="69"/>
      <c r="R88" s="69"/>
      <c r="S88" s="79"/>
      <c r="T88" s="34"/>
      <c r="U88" s="45"/>
      <c r="V88" s="45"/>
      <c r="W88" s="45"/>
      <c r="X88" s="45"/>
      <c r="Y88" s="45"/>
      <c r="Z88" s="42"/>
      <c r="AA88" s="50"/>
      <c r="AB88" s="50"/>
      <c r="AC88" s="50"/>
      <c r="AD88" s="50"/>
      <c r="AE88" s="50"/>
      <c r="AF88" s="50"/>
      <c r="AG88" s="69"/>
      <c r="AH88" s="69"/>
      <c r="AI88" s="79"/>
      <c r="AJ88" s="34"/>
      <c r="AK88" s="45"/>
      <c r="AL88" s="45"/>
      <c r="AM88" s="45"/>
      <c r="AN88" s="45"/>
      <c r="AO88" s="45"/>
      <c r="AP88" s="42"/>
      <c r="AQ88" s="50"/>
      <c r="AR88" s="50"/>
      <c r="AS88" s="50"/>
      <c r="AT88" s="50"/>
      <c r="AU88" s="50"/>
      <c r="AV88" s="50"/>
      <c r="AW88" s="69"/>
      <c r="AX88" s="69"/>
      <c r="AY88" s="79"/>
    </row>
    <row r="89" spans="1:51" s="81" customFormat="1" ht="10" x14ac:dyDescent="0.2">
      <c r="A89" s="38"/>
      <c r="B89" s="38"/>
      <c r="C89" s="38"/>
      <c r="D89" s="52"/>
      <c r="E89" s="45"/>
      <c r="F89" s="45"/>
      <c r="G89" s="45"/>
      <c r="H89" s="45"/>
      <c r="I89" s="45"/>
      <c r="J89" s="42"/>
      <c r="K89" s="50"/>
      <c r="L89" s="50"/>
      <c r="M89" s="50"/>
      <c r="N89" s="48"/>
      <c r="O89" s="48"/>
      <c r="P89" s="48"/>
      <c r="Q89" s="69"/>
      <c r="R89" s="69"/>
      <c r="S89" s="79"/>
      <c r="T89" s="34"/>
      <c r="U89" s="45"/>
      <c r="V89" s="45"/>
      <c r="W89" s="45"/>
      <c r="X89" s="45"/>
      <c r="Y89" s="45"/>
      <c r="Z89" s="42"/>
      <c r="AA89" s="50"/>
      <c r="AB89" s="50"/>
      <c r="AC89" s="50"/>
      <c r="AD89" s="50"/>
      <c r="AE89" s="50"/>
      <c r="AF89" s="50"/>
      <c r="AG89" s="69"/>
      <c r="AH89" s="69"/>
      <c r="AI89" s="79"/>
      <c r="AJ89" s="34"/>
      <c r="AK89" s="45"/>
      <c r="AL89" s="45"/>
      <c r="AM89" s="45"/>
      <c r="AN89" s="45"/>
      <c r="AO89" s="45"/>
      <c r="AP89" s="42"/>
      <c r="AQ89" s="50"/>
      <c r="AR89" s="50"/>
      <c r="AS89" s="50"/>
      <c r="AT89" s="50"/>
      <c r="AU89" s="50"/>
      <c r="AV89" s="50"/>
      <c r="AW89" s="69"/>
      <c r="AX89" s="69"/>
      <c r="AY89" s="79"/>
    </row>
    <row r="90" spans="1:51" s="81" customFormat="1" ht="10" x14ac:dyDescent="0.2">
      <c r="A90" s="38"/>
      <c r="B90" s="38"/>
      <c r="C90" s="38"/>
      <c r="D90" s="52"/>
      <c r="E90" s="45"/>
      <c r="F90" s="45"/>
      <c r="G90" s="45"/>
      <c r="H90" s="45"/>
      <c r="I90" s="45"/>
      <c r="J90" s="42"/>
      <c r="K90" s="50"/>
      <c r="L90" s="50"/>
      <c r="M90" s="50"/>
      <c r="N90" s="48"/>
      <c r="O90" s="48"/>
      <c r="P90" s="48"/>
      <c r="Q90" s="69"/>
      <c r="R90" s="69"/>
      <c r="S90" s="79"/>
      <c r="T90" s="34"/>
      <c r="U90" s="45"/>
      <c r="V90" s="45"/>
      <c r="W90" s="45"/>
      <c r="X90" s="45"/>
      <c r="Y90" s="45"/>
      <c r="Z90" s="42"/>
      <c r="AA90" s="50"/>
      <c r="AB90" s="50"/>
      <c r="AC90" s="50"/>
      <c r="AD90" s="50"/>
      <c r="AE90" s="50"/>
      <c r="AF90" s="50"/>
      <c r="AG90" s="69"/>
      <c r="AH90" s="69"/>
      <c r="AI90" s="79"/>
      <c r="AJ90" s="34"/>
      <c r="AK90" s="45"/>
      <c r="AL90" s="45"/>
      <c r="AM90" s="45"/>
      <c r="AN90" s="45"/>
      <c r="AO90" s="45"/>
      <c r="AP90" s="42"/>
      <c r="AQ90" s="50"/>
      <c r="AR90" s="50"/>
      <c r="AS90" s="50"/>
      <c r="AT90" s="50"/>
      <c r="AU90" s="50"/>
      <c r="AV90" s="50"/>
      <c r="AW90" s="69"/>
      <c r="AX90" s="69"/>
      <c r="AY90" s="79"/>
    </row>
    <row r="91" spans="1:51" s="81" customFormat="1" ht="10" x14ac:dyDescent="0.2">
      <c r="A91" s="38"/>
      <c r="B91" s="38"/>
      <c r="C91" s="38"/>
      <c r="D91" s="52"/>
      <c r="E91" s="45"/>
      <c r="F91" s="45"/>
      <c r="G91" s="45"/>
      <c r="H91" s="45"/>
      <c r="I91" s="45"/>
      <c r="J91" s="42"/>
      <c r="K91" s="50"/>
      <c r="L91" s="50"/>
      <c r="M91" s="50"/>
      <c r="N91" s="48"/>
      <c r="O91" s="48"/>
      <c r="P91" s="48"/>
      <c r="Q91" s="69"/>
      <c r="R91" s="69"/>
      <c r="S91" s="79"/>
      <c r="T91" s="34"/>
      <c r="U91" s="45"/>
      <c r="V91" s="45"/>
      <c r="W91" s="45"/>
      <c r="X91" s="45"/>
      <c r="Y91" s="45"/>
      <c r="Z91" s="42"/>
      <c r="AA91" s="50"/>
      <c r="AB91" s="50"/>
      <c r="AC91" s="50"/>
      <c r="AD91" s="50"/>
      <c r="AE91" s="50"/>
      <c r="AF91" s="50"/>
      <c r="AG91" s="69"/>
      <c r="AH91" s="69"/>
      <c r="AI91" s="79"/>
      <c r="AJ91" s="34"/>
      <c r="AK91" s="45"/>
      <c r="AL91" s="45"/>
      <c r="AM91" s="45"/>
      <c r="AN91" s="45"/>
      <c r="AO91" s="45"/>
      <c r="AP91" s="42"/>
      <c r="AQ91" s="50"/>
      <c r="AR91" s="50"/>
      <c r="AS91" s="50"/>
      <c r="AT91" s="50"/>
      <c r="AU91" s="50"/>
      <c r="AV91" s="50"/>
      <c r="AW91" s="69"/>
      <c r="AX91" s="69"/>
      <c r="AY91" s="79"/>
    </row>
    <row r="92" spans="1:51" s="81" customFormat="1" ht="10" x14ac:dyDescent="0.2">
      <c r="A92" s="38"/>
      <c r="B92" s="38"/>
      <c r="C92" s="38"/>
      <c r="D92" s="52"/>
      <c r="E92" s="45"/>
      <c r="F92" s="45"/>
      <c r="G92" s="45"/>
      <c r="H92" s="45"/>
      <c r="I92" s="45"/>
      <c r="J92" s="42"/>
      <c r="K92" s="50"/>
      <c r="L92" s="50"/>
      <c r="M92" s="50"/>
      <c r="N92" s="48"/>
      <c r="O92" s="48"/>
      <c r="P92" s="48"/>
      <c r="Q92" s="69"/>
      <c r="R92" s="69"/>
      <c r="S92" s="79"/>
      <c r="T92" s="34"/>
      <c r="U92" s="45"/>
      <c r="V92" s="45"/>
      <c r="W92" s="45"/>
      <c r="X92" s="45"/>
      <c r="Y92" s="45"/>
      <c r="Z92" s="42"/>
      <c r="AA92" s="50"/>
      <c r="AB92" s="50"/>
      <c r="AC92" s="50"/>
      <c r="AD92" s="50"/>
      <c r="AE92" s="50"/>
      <c r="AF92" s="50"/>
      <c r="AG92" s="69"/>
      <c r="AH92" s="69"/>
      <c r="AI92" s="79"/>
      <c r="AJ92" s="34"/>
      <c r="AK92" s="45"/>
      <c r="AL92" s="45"/>
      <c r="AM92" s="45"/>
      <c r="AN92" s="45"/>
      <c r="AO92" s="45"/>
      <c r="AP92" s="42"/>
      <c r="AQ92" s="50"/>
      <c r="AR92" s="50"/>
      <c r="AS92" s="50"/>
      <c r="AT92" s="50"/>
      <c r="AU92" s="50"/>
      <c r="AV92" s="50"/>
      <c r="AW92" s="69"/>
      <c r="AX92" s="69"/>
      <c r="AY92" s="79"/>
    </row>
    <row r="93" spans="1:51" s="81" customFormat="1" ht="10" x14ac:dyDescent="0.2">
      <c r="A93" s="38"/>
      <c r="B93" s="38"/>
      <c r="C93" s="38"/>
      <c r="D93" s="52"/>
      <c r="E93" s="45"/>
      <c r="F93" s="45"/>
      <c r="G93" s="45"/>
      <c r="H93" s="45"/>
      <c r="I93" s="45"/>
      <c r="J93" s="42"/>
      <c r="K93" s="50"/>
      <c r="L93" s="50"/>
      <c r="M93" s="50"/>
      <c r="N93" s="48"/>
      <c r="O93" s="48"/>
      <c r="P93" s="48"/>
      <c r="Q93" s="69"/>
      <c r="R93" s="69"/>
      <c r="S93" s="79"/>
      <c r="T93" s="34"/>
      <c r="U93" s="45"/>
      <c r="V93" s="45"/>
      <c r="W93" s="45"/>
      <c r="X93" s="45"/>
      <c r="Y93" s="45"/>
      <c r="Z93" s="42"/>
      <c r="AA93" s="50"/>
      <c r="AB93" s="50"/>
      <c r="AC93" s="50"/>
      <c r="AD93" s="50"/>
      <c r="AE93" s="50"/>
      <c r="AF93" s="50"/>
      <c r="AG93" s="69"/>
      <c r="AH93" s="69"/>
      <c r="AI93" s="79"/>
      <c r="AJ93" s="34"/>
      <c r="AK93" s="45"/>
      <c r="AL93" s="45"/>
      <c r="AM93" s="45"/>
      <c r="AN93" s="45"/>
      <c r="AO93" s="45"/>
      <c r="AP93" s="42"/>
      <c r="AQ93" s="50"/>
      <c r="AR93" s="50"/>
      <c r="AS93" s="50"/>
      <c r="AT93" s="50"/>
      <c r="AU93" s="50"/>
      <c r="AV93" s="50"/>
      <c r="AW93" s="69"/>
      <c r="AX93" s="69"/>
      <c r="AY93" s="79"/>
    </row>
    <row r="94" spans="1:51" s="81" customFormat="1" ht="10" x14ac:dyDescent="0.2">
      <c r="A94" s="44"/>
      <c r="B94" s="44"/>
      <c r="C94" s="44"/>
      <c r="D94" s="44"/>
      <c r="E94" s="25"/>
      <c r="F94" s="25"/>
      <c r="G94" s="25"/>
      <c r="H94" s="25"/>
      <c r="I94" s="25"/>
      <c r="J94" s="25"/>
      <c r="K94" s="49"/>
      <c r="L94" s="49"/>
      <c r="M94" s="49"/>
      <c r="N94" s="48"/>
      <c r="O94" s="48"/>
      <c r="P94" s="48"/>
      <c r="Q94" s="69"/>
      <c r="R94" s="69"/>
      <c r="S94" s="69"/>
      <c r="T94" s="34"/>
      <c r="U94" s="25"/>
      <c r="V94" s="25"/>
      <c r="W94" s="25"/>
      <c r="X94" s="25"/>
      <c r="Y94" s="25"/>
      <c r="Z94" s="25"/>
      <c r="AA94" s="49"/>
      <c r="AB94" s="49"/>
      <c r="AC94" s="49"/>
      <c r="AD94" s="49"/>
      <c r="AE94" s="49"/>
      <c r="AF94" s="49"/>
      <c r="AG94" s="69"/>
      <c r="AH94" s="69"/>
      <c r="AI94" s="69"/>
      <c r="AJ94" s="34"/>
      <c r="AK94" s="25"/>
      <c r="AL94" s="25"/>
      <c r="AM94" s="25"/>
      <c r="AN94" s="25"/>
      <c r="AO94" s="25"/>
      <c r="AP94" s="25"/>
      <c r="AQ94" s="49"/>
      <c r="AR94" s="49"/>
      <c r="AS94" s="49"/>
      <c r="AT94" s="49"/>
      <c r="AU94" s="49"/>
      <c r="AV94" s="49"/>
      <c r="AW94" s="69"/>
      <c r="AX94" s="69"/>
      <c r="AY94" s="69"/>
    </row>
    <row r="95" spans="1:51" s="81" customFormat="1" ht="10" x14ac:dyDescent="0.2">
      <c r="A95" s="38"/>
      <c r="B95" s="38"/>
      <c r="C95" s="38"/>
      <c r="D95" s="52"/>
      <c r="E95" s="45"/>
      <c r="F95" s="45"/>
      <c r="G95" s="45"/>
      <c r="H95" s="45"/>
      <c r="I95" s="45"/>
      <c r="J95" s="42"/>
      <c r="K95" s="50"/>
      <c r="L95" s="50"/>
      <c r="M95" s="50"/>
      <c r="N95" s="48"/>
      <c r="O95" s="48"/>
      <c r="P95" s="48"/>
      <c r="Q95" s="69"/>
      <c r="R95" s="69"/>
      <c r="S95" s="79"/>
      <c r="T95" s="34"/>
      <c r="U95" s="45"/>
      <c r="V95" s="45"/>
      <c r="W95" s="45"/>
      <c r="X95" s="45"/>
      <c r="Y95" s="45"/>
      <c r="Z95" s="42"/>
      <c r="AA95" s="50"/>
      <c r="AB95" s="50"/>
      <c r="AC95" s="50"/>
      <c r="AD95" s="50"/>
      <c r="AE95" s="50"/>
      <c r="AF95" s="50"/>
      <c r="AG95" s="69"/>
      <c r="AH95" s="69"/>
      <c r="AI95" s="79"/>
      <c r="AJ95" s="34"/>
      <c r="AK95" s="45"/>
      <c r="AL95" s="45"/>
      <c r="AM95" s="45"/>
      <c r="AN95" s="45"/>
      <c r="AO95" s="45"/>
      <c r="AP95" s="42"/>
      <c r="AQ95" s="50"/>
      <c r="AR95" s="50"/>
      <c r="AS95" s="50"/>
      <c r="AT95" s="50"/>
      <c r="AU95" s="50"/>
      <c r="AV95" s="50"/>
      <c r="AW95" s="69"/>
      <c r="AX95" s="69"/>
      <c r="AY95" s="79"/>
    </row>
    <row r="96" spans="1:51" s="81" customFormat="1" ht="10" x14ac:dyDescent="0.2">
      <c r="A96" s="38"/>
      <c r="B96" s="38"/>
      <c r="C96" s="38"/>
      <c r="D96" s="52"/>
      <c r="E96" s="45"/>
      <c r="F96" s="45"/>
      <c r="G96" s="45"/>
      <c r="H96" s="45"/>
      <c r="I96" s="45"/>
      <c r="J96" s="42"/>
      <c r="K96" s="50"/>
      <c r="L96" s="50"/>
      <c r="M96" s="50"/>
      <c r="N96" s="48"/>
      <c r="O96" s="48"/>
      <c r="P96" s="48"/>
      <c r="Q96" s="69"/>
      <c r="R96" s="69"/>
      <c r="S96" s="79"/>
      <c r="T96" s="34"/>
      <c r="U96" s="45"/>
      <c r="V96" s="45"/>
      <c r="W96" s="45"/>
      <c r="X96" s="45"/>
      <c r="Y96" s="45"/>
      <c r="Z96" s="42"/>
      <c r="AA96" s="50"/>
      <c r="AB96" s="50"/>
      <c r="AC96" s="50"/>
      <c r="AD96" s="50"/>
      <c r="AE96" s="50"/>
      <c r="AF96" s="50"/>
      <c r="AG96" s="69"/>
      <c r="AH96" s="69"/>
      <c r="AI96" s="79"/>
      <c r="AJ96" s="34"/>
      <c r="AK96" s="45"/>
      <c r="AL96" s="45"/>
      <c r="AM96" s="45"/>
      <c r="AN96" s="45"/>
      <c r="AO96" s="45"/>
      <c r="AP96" s="42"/>
      <c r="AQ96" s="50"/>
      <c r="AR96" s="50"/>
      <c r="AS96" s="50"/>
      <c r="AT96" s="50"/>
      <c r="AU96" s="50"/>
      <c r="AV96" s="50"/>
      <c r="AW96" s="69"/>
      <c r="AX96" s="69"/>
      <c r="AY96" s="79"/>
    </row>
    <row r="97" spans="1:51" s="81" customFormat="1" ht="10" x14ac:dyDescent="0.2">
      <c r="A97" s="38"/>
      <c r="B97" s="38"/>
      <c r="C97" s="38"/>
      <c r="D97" s="52"/>
      <c r="E97" s="45"/>
      <c r="F97" s="45"/>
      <c r="G97" s="45"/>
      <c r="H97" s="45"/>
      <c r="I97" s="45"/>
      <c r="J97" s="42"/>
      <c r="K97" s="50"/>
      <c r="L97" s="50"/>
      <c r="M97" s="50"/>
      <c r="N97" s="48"/>
      <c r="O97" s="48"/>
      <c r="P97" s="48"/>
      <c r="Q97" s="69"/>
      <c r="R97" s="69"/>
      <c r="S97" s="79"/>
      <c r="T97" s="34"/>
      <c r="U97" s="45"/>
      <c r="V97" s="45"/>
      <c r="W97" s="45"/>
      <c r="X97" s="45"/>
      <c r="Y97" s="45"/>
      <c r="Z97" s="42"/>
      <c r="AA97" s="50"/>
      <c r="AB97" s="50"/>
      <c r="AC97" s="50"/>
      <c r="AD97" s="50"/>
      <c r="AE97" s="50"/>
      <c r="AF97" s="50"/>
      <c r="AG97" s="69"/>
      <c r="AH97" s="69"/>
      <c r="AI97" s="79"/>
      <c r="AJ97" s="34"/>
      <c r="AK97" s="45"/>
      <c r="AL97" s="45"/>
      <c r="AM97" s="45"/>
      <c r="AN97" s="45"/>
      <c r="AO97" s="45"/>
      <c r="AP97" s="42"/>
      <c r="AQ97" s="50"/>
      <c r="AR97" s="50"/>
      <c r="AS97" s="50"/>
      <c r="AT97" s="50"/>
      <c r="AU97" s="50"/>
      <c r="AV97" s="50"/>
      <c r="AW97" s="69"/>
      <c r="AX97" s="69"/>
      <c r="AY97" s="79"/>
    </row>
    <row r="98" spans="1:51" s="81" customFormat="1" ht="10" x14ac:dyDescent="0.2">
      <c r="A98" s="38"/>
      <c r="B98" s="38"/>
      <c r="C98" s="38"/>
      <c r="D98" s="52"/>
      <c r="E98" s="45"/>
      <c r="F98" s="45"/>
      <c r="G98" s="45"/>
      <c r="H98" s="45"/>
      <c r="I98" s="45"/>
      <c r="J98" s="42"/>
      <c r="K98" s="50"/>
      <c r="L98" s="50"/>
      <c r="M98" s="50"/>
      <c r="N98" s="48"/>
      <c r="O98" s="48"/>
      <c r="P98" s="48"/>
      <c r="Q98" s="69"/>
      <c r="R98" s="69"/>
      <c r="S98" s="79"/>
      <c r="T98" s="34"/>
      <c r="U98" s="45"/>
      <c r="V98" s="45"/>
      <c r="W98" s="45"/>
      <c r="X98" s="45"/>
      <c r="Y98" s="45"/>
      <c r="Z98" s="42"/>
      <c r="AA98" s="50"/>
      <c r="AB98" s="50"/>
      <c r="AC98" s="50"/>
      <c r="AD98" s="50"/>
      <c r="AE98" s="50"/>
      <c r="AF98" s="50"/>
      <c r="AG98" s="69"/>
      <c r="AH98" s="69"/>
      <c r="AI98" s="79"/>
      <c r="AJ98" s="34"/>
      <c r="AK98" s="45"/>
      <c r="AL98" s="45"/>
      <c r="AM98" s="45"/>
      <c r="AN98" s="45"/>
      <c r="AO98" s="45"/>
      <c r="AP98" s="42"/>
      <c r="AQ98" s="50"/>
      <c r="AR98" s="50"/>
      <c r="AS98" s="50"/>
      <c r="AT98" s="50"/>
      <c r="AU98" s="50"/>
      <c r="AV98" s="50"/>
      <c r="AW98" s="69"/>
      <c r="AX98" s="69"/>
      <c r="AY98" s="79"/>
    </row>
    <row r="99" spans="1:51" s="81" customFormat="1" ht="10" x14ac:dyDescent="0.2">
      <c r="A99" s="38"/>
      <c r="B99" s="38"/>
      <c r="C99" s="38"/>
      <c r="D99" s="52"/>
      <c r="E99" s="45"/>
      <c r="F99" s="45"/>
      <c r="G99" s="45"/>
      <c r="H99" s="45"/>
      <c r="I99" s="45"/>
      <c r="J99" s="42"/>
      <c r="K99" s="50"/>
      <c r="L99" s="50"/>
      <c r="M99" s="50"/>
      <c r="N99" s="48"/>
      <c r="O99" s="48"/>
      <c r="P99" s="48"/>
      <c r="Q99" s="69"/>
      <c r="R99" s="69"/>
      <c r="S99" s="79"/>
      <c r="T99" s="34"/>
      <c r="U99" s="45"/>
      <c r="V99" s="45"/>
      <c r="W99" s="45"/>
      <c r="X99" s="45"/>
      <c r="Y99" s="45"/>
      <c r="Z99" s="42"/>
      <c r="AA99" s="50"/>
      <c r="AB99" s="50"/>
      <c r="AC99" s="50"/>
      <c r="AD99" s="50"/>
      <c r="AE99" s="50"/>
      <c r="AF99" s="50"/>
      <c r="AG99" s="69"/>
      <c r="AH99" s="69"/>
      <c r="AI99" s="79"/>
      <c r="AJ99" s="34"/>
      <c r="AK99" s="45"/>
      <c r="AL99" s="45"/>
      <c r="AM99" s="45"/>
      <c r="AN99" s="45"/>
      <c r="AO99" s="45"/>
      <c r="AP99" s="42"/>
      <c r="AQ99" s="50"/>
      <c r="AR99" s="50"/>
      <c r="AS99" s="50"/>
      <c r="AT99" s="50"/>
      <c r="AU99" s="50"/>
      <c r="AV99" s="50"/>
      <c r="AW99" s="69"/>
      <c r="AX99" s="69"/>
      <c r="AY99" s="79"/>
    </row>
    <row r="100" spans="1:51" s="81" customFormat="1" ht="10" x14ac:dyDescent="0.2">
      <c r="A100" s="38"/>
      <c r="B100" s="38"/>
      <c r="C100" s="38"/>
      <c r="D100" s="52"/>
      <c r="E100" s="45"/>
      <c r="F100" s="45"/>
      <c r="G100" s="45"/>
      <c r="H100" s="45"/>
      <c r="I100" s="45"/>
      <c r="J100" s="42"/>
      <c r="K100" s="50"/>
      <c r="L100" s="50"/>
      <c r="M100" s="50"/>
      <c r="N100" s="48"/>
      <c r="O100" s="48"/>
      <c r="P100" s="48"/>
      <c r="Q100" s="69"/>
      <c r="R100" s="69"/>
      <c r="S100" s="79"/>
      <c r="T100" s="34"/>
      <c r="U100" s="45"/>
      <c r="V100" s="45"/>
      <c r="W100" s="45"/>
      <c r="X100" s="45"/>
      <c r="Y100" s="45"/>
      <c r="Z100" s="42"/>
      <c r="AA100" s="50"/>
      <c r="AB100" s="50"/>
      <c r="AC100" s="50"/>
      <c r="AD100" s="50"/>
      <c r="AE100" s="50"/>
      <c r="AF100" s="50"/>
      <c r="AG100" s="69"/>
      <c r="AH100" s="69"/>
      <c r="AI100" s="79"/>
      <c r="AJ100" s="34"/>
      <c r="AK100" s="45"/>
      <c r="AL100" s="45"/>
      <c r="AM100" s="45"/>
      <c r="AN100" s="45"/>
      <c r="AO100" s="45"/>
      <c r="AP100" s="42"/>
      <c r="AQ100" s="50"/>
      <c r="AR100" s="50"/>
      <c r="AS100" s="50"/>
      <c r="AT100" s="50"/>
      <c r="AU100" s="50"/>
      <c r="AV100" s="50"/>
      <c r="AW100" s="69"/>
      <c r="AX100" s="69"/>
      <c r="AY100" s="79"/>
    </row>
    <row r="101" spans="1:51" s="81" customFormat="1" ht="10" x14ac:dyDescent="0.2">
      <c r="A101" s="38"/>
      <c r="B101" s="38"/>
      <c r="C101" s="38"/>
      <c r="D101" s="52"/>
      <c r="E101" s="45"/>
      <c r="F101" s="45"/>
      <c r="G101" s="45"/>
      <c r="H101" s="45"/>
      <c r="I101" s="45"/>
      <c r="J101" s="42"/>
      <c r="K101" s="50"/>
      <c r="L101" s="50"/>
      <c r="M101" s="50"/>
      <c r="N101" s="48"/>
      <c r="O101" s="48"/>
      <c r="P101" s="48"/>
      <c r="Q101" s="69"/>
      <c r="R101" s="69"/>
      <c r="S101" s="79"/>
      <c r="T101" s="34"/>
      <c r="U101" s="45"/>
      <c r="V101" s="45"/>
      <c r="W101" s="45"/>
      <c r="X101" s="45"/>
      <c r="Y101" s="45"/>
      <c r="Z101" s="42"/>
      <c r="AA101" s="50"/>
      <c r="AB101" s="50"/>
      <c r="AC101" s="50"/>
      <c r="AD101" s="50"/>
      <c r="AE101" s="50"/>
      <c r="AF101" s="50"/>
      <c r="AG101" s="69"/>
      <c r="AH101" s="69"/>
      <c r="AI101" s="79"/>
      <c r="AJ101" s="34"/>
      <c r="AK101" s="45"/>
      <c r="AL101" s="45"/>
      <c r="AM101" s="45"/>
      <c r="AN101" s="45"/>
      <c r="AO101" s="45"/>
      <c r="AP101" s="42"/>
      <c r="AQ101" s="50"/>
      <c r="AR101" s="50"/>
      <c r="AS101" s="50"/>
      <c r="AT101" s="50"/>
      <c r="AU101" s="50"/>
      <c r="AV101" s="50"/>
      <c r="AW101" s="69"/>
      <c r="AX101" s="69"/>
      <c r="AY101" s="79"/>
    </row>
    <row r="102" spans="1:51" s="81" customFormat="1" ht="10" x14ac:dyDescent="0.2">
      <c r="A102" s="38"/>
      <c r="B102" s="38"/>
      <c r="C102" s="38"/>
      <c r="D102" s="52"/>
      <c r="E102" s="45"/>
      <c r="F102" s="45"/>
      <c r="G102" s="45"/>
      <c r="H102" s="45"/>
      <c r="I102" s="45"/>
      <c r="J102" s="42"/>
      <c r="K102" s="50"/>
      <c r="L102" s="50"/>
      <c r="M102" s="50"/>
      <c r="N102" s="48"/>
      <c r="O102" s="48"/>
      <c r="P102" s="48"/>
      <c r="Q102" s="69"/>
      <c r="R102" s="69"/>
      <c r="S102" s="79"/>
      <c r="T102" s="34"/>
      <c r="U102" s="45"/>
      <c r="V102" s="45"/>
      <c r="W102" s="45"/>
      <c r="X102" s="45"/>
      <c r="Y102" s="45"/>
      <c r="Z102" s="42"/>
      <c r="AA102" s="50"/>
      <c r="AB102" s="50"/>
      <c r="AC102" s="50"/>
      <c r="AD102" s="50"/>
      <c r="AE102" s="50"/>
      <c r="AF102" s="50"/>
      <c r="AG102" s="69"/>
      <c r="AH102" s="69"/>
      <c r="AI102" s="79"/>
      <c r="AJ102" s="34"/>
      <c r="AK102" s="45"/>
      <c r="AL102" s="45"/>
      <c r="AM102" s="45"/>
      <c r="AN102" s="45"/>
      <c r="AO102" s="45"/>
      <c r="AP102" s="42"/>
      <c r="AQ102" s="50"/>
      <c r="AR102" s="50"/>
      <c r="AS102" s="50"/>
      <c r="AT102" s="50"/>
      <c r="AU102" s="50"/>
      <c r="AV102" s="50"/>
      <c r="AW102" s="69"/>
      <c r="AX102" s="69"/>
      <c r="AY102" s="79"/>
    </row>
    <row r="103" spans="1:51" s="81" customFormat="1" ht="10" x14ac:dyDescent="0.2">
      <c r="A103" s="38"/>
      <c r="B103" s="38"/>
      <c r="C103" s="38"/>
      <c r="D103" s="52"/>
      <c r="E103" s="45"/>
      <c r="F103" s="45"/>
      <c r="G103" s="45"/>
      <c r="H103" s="45"/>
      <c r="I103" s="45"/>
      <c r="J103" s="42"/>
      <c r="K103" s="50"/>
      <c r="L103" s="50"/>
      <c r="M103" s="50"/>
      <c r="N103" s="48"/>
      <c r="O103" s="48"/>
      <c r="P103" s="48"/>
      <c r="Q103" s="69"/>
      <c r="R103" s="69"/>
      <c r="S103" s="79"/>
      <c r="T103" s="34"/>
      <c r="U103" s="45"/>
      <c r="V103" s="45"/>
      <c r="W103" s="45"/>
      <c r="X103" s="45"/>
      <c r="Y103" s="45"/>
      <c r="Z103" s="42"/>
      <c r="AA103" s="50"/>
      <c r="AB103" s="50"/>
      <c r="AC103" s="50"/>
      <c r="AD103" s="50"/>
      <c r="AE103" s="50"/>
      <c r="AF103" s="50"/>
      <c r="AG103" s="69"/>
      <c r="AH103" s="69"/>
      <c r="AI103" s="79"/>
      <c r="AJ103" s="34"/>
      <c r="AK103" s="45"/>
      <c r="AL103" s="45"/>
      <c r="AM103" s="45"/>
      <c r="AN103" s="45"/>
      <c r="AO103" s="45"/>
      <c r="AP103" s="42"/>
      <c r="AQ103" s="50"/>
      <c r="AR103" s="50"/>
      <c r="AS103" s="50"/>
      <c r="AT103" s="50"/>
      <c r="AU103" s="50"/>
      <c r="AV103" s="50"/>
      <c r="AW103" s="69"/>
      <c r="AX103" s="69"/>
      <c r="AY103" s="79"/>
    </row>
    <row r="104" spans="1:51" s="81" customFormat="1" ht="10" x14ac:dyDescent="0.2">
      <c r="A104" s="38"/>
      <c r="B104" s="38"/>
      <c r="C104" s="38"/>
      <c r="D104" s="52"/>
      <c r="E104" s="45"/>
      <c r="F104" s="45"/>
      <c r="G104" s="45"/>
      <c r="H104" s="45"/>
      <c r="I104" s="45"/>
      <c r="J104" s="42"/>
      <c r="K104" s="50"/>
      <c r="L104" s="50"/>
      <c r="M104" s="50"/>
      <c r="N104" s="48"/>
      <c r="O104" s="48"/>
      <c r="P104" s="48"/>
      <c r="Q104" s="69"/>
      <c r="R104" s="69"/>
      <c r="S104" s="79"/>
      <c r="T104" s="34"/>
      <c r="U104" s="45"/>
      <c r="V104" s="45"/>
      <c r="W104" s="45"/>
      <c r="X104" s="45"/>
      <c r="Y104" s="45"/>
      <c r="Z104" s="42"/>
      <c r="AA104" s="50"/>
      <c r="AB104" s="50"/>
      <c r="AC104" s="50"/>
      <c r="AD104" s="50"/>
      <c r="AE104" s="50"/>
      <c r="AF104" s="50"/>
      <c r="AG104" s="69"/>
      <c r="AH104" s="69"/>
      <c r="AI104" s="79"/>
      <c r="AJ104" s="34"/>
      <c r="AK104" s="45"/>
      <c r="AL104" s="45"/>
      <c r="AM104" s="45"/>
      <c r="AN104" s="45"/>
      <c r="AO104" s="45"/>
      <c r="AP104" s="42"/>
      <c r="AQ104" s="50"/>
      <c r="AR104" s="50"/>
      <c r="AS104" s="50"/>
      <c r="AT104" s="50"/>
      <c r="AU104" s="50"/>
      <c r="AV104" s="50"/>
      <c r="AW104" s="69"/>
      <c r="AX104" s="69"/>
      <c r="AY104" s="79"/>
    </row>
    <row r="105" spans="1:51" s="81" customFormat="1" ht="10" x14ac:dyDescent="0.2">
      <c r="A105" s="38"/>
      <c r="B105" s="38"/>
      <c r="C105" s="38"/>
      <c r="D105" s="52"/>
      <c r="E105" s="45"/>
      <c r="F105" s="45"/>
      <c r="G105" s="45"/>
      <c r="H105" s="45"/>
      <c r="I105" s="45"/>
      <c r="J105" s="42"/>
      <c r="K105" s="50"/>
      <c r="L105" s="50"/>
      <c r="M105" s="50"/>
      <c r="N105" s="48"/>
      <c r="O105" s="48"/>
      <c r="P105" s="48"/>
      <c r="Q105" s="69"/>
      <c r="R105" s="69"/>
      <c r="S105" s="79"/>
      <c r="T105" s="34"/>
      <c r="U105" s="45"/>
      <c r="V105" s="45"/>
      <c r="W105" s="45"/>
      <c r="X105" s="45"/>
      <c r="Y105" s="45"/>
      <c r="Z105" s="42"/>
      <c r="AA105" s="50"/>
      <c r="AB105" s="50"/>
      <c r="AC105" s="50"/>
      <c r="AD105" s="50"/>
      <c r="AE105" s="50"/>
      <c r="AF105" s="50"/>
      <c r="AG105" s="69"/>
      <c r="AH105" s="69"/>
      <c r="AI105" s="79"/>
      <c r="AJ105" s="34"/>
      <c r="AK105" s="45"/>
      <c r="AL105" s="45"/>
      <c r="AM105" s="45"/>
      <c r="AN105" s="45"/>
      <c r="AO105" s="45"/>
      <c r="AP105" s="42"/>
      <c r="AQ105" s="50"/>
      <c r="AR105" s="50"/>
      <c r="AS105" s="50"/>
      <c r="AT105" s="50"/>
      <c r="AU105" s="50"/>
      <c r="AV105" s="50"/>
      <c r="AW105" s="69"/>
      <c r="AX105" s="69"/>
      <c r="AY105" s="79"/>
    </row>
    <row r="106" spans="1:51" s="81" customFormat="1" ht="10" x14ac:dyDescent="0.2">
      <c r="A106" s="38"/>
      <c r="B106" s="38"/>
      <c r="C106" s="38"/>
      <c r="D106" s="52"/>
      <c r="E106" s="45"/>
      <c r="F106" s="45"/>
      <c r="G106" s="45"/>
      <c r="H106" s="45"/>
      <c r="I106" s="45"/>
      <c r="J106" s="42"/>
      <c r="K106" s="50"/>
      <c r="L106" s="50"/>
      <c r="M106" s="50"/>
      <c r="N106" s="48"/>
      <c r="O106" s="48"/>
      <c r="P106" s="48"/>
      <c r="Q106" s="69"/>
      <c r="R106" s="69"/>
      <c r="S106" s="79"/>
      <c r="T106" s="34"/>
      <c r="U106" s="45"/>
      <c r="V106" s="45"/>
      <c r="W106" s="45"/>
      <c r="X106" s="45"/>
      <c r="Y106" s="45"/>
      <c r="Z106" s="42"/>
      <c r="AA106" s="50"/>
      <c r="AB106" s="50"/>
      <c r="AC106" s="50"/>
      <c r="AD106" s="50"/>
      <c r="AE106" s="50"/>
      <c r="AF106" s="50"/>
      <c r="AG106" s="69"/>
      <c r="AH106" s="69"/>
      <c r="AI106" s="79"/>
      <c r="AJ106" s="34"/>
      <c r="AK106" s="45"/>
      <c r="AL106" s="45"/>
      <c r="AM106" s="45"/>
      <c r="AN106" s="45"/>
      <c r="AO106" s="45"/>
      <c r="AP106" s="42"/>
      <c r="AQ106" s="50"/>
      <c r="AR106" s="50"/>
      <c r="AS106" s="50"/>
      <c r="AT106" s="50"/>
      <c r="AU106" s="50"/>
      <c r="AV106" s="50"/>
      <c r="AW106" s="69"/>
      <c r="AX106" s="69"/>
      <c r="AY106" s="79"/>
    </row>
    <row r="107" spans="1:51" s="81" customFormat="1" ht="10" x14ac:dyDescent="0.2">
      <c r="A107" s="38"/>
      <c r="B107" s="38"/>
      <c r="C107" s="38"/>
      <c r="D107" s="52"/>
      <c r="E107" s="45"/>
      <c r="F107" s="45"/>
      <c r="G107" s="45"/>
      <c r="H107" s="45"/>
      <c r="I107" s="45"/>
      <c r="J107" s="42"/>
      <c r="K107" s="50"/>
      <c r="L107" s="50"/>
      <c r="M107" s="50"/>
      <c r="N107" s="48"/>
      <c r="O107" s="48"/>
      <c r="P107" s="48"/>
      <c r="Q107" s="69"/>
      <c r="R107" s="69"/>
      <c r="S107" s="79"/>
      <c r="T107" s="34"/>
      <c r="U107" s="45"/>
      <c r="V107" s="45"/>
      <c r="W107" s="45"/>
      <c r="X107" s="45"/>
      <c r="Y107" s="45"/>
      <c r="Z107" s="42"/>
      <c r="AA107" s="50"/>
      <c r="AB107" s="50"/>
      <c r="AC107" s="50"/>
      <c r="AD107" s="50"/>
      <c r="AE107" s="50"/>
      <c r="AF107" s="50"/>
      <c r="AG107" s="69"/>
      <c r="AH107" s="69"/>
      <c r="AI107" s="79"/>
      <c r="AJ107" s="34"/>
      <c r="AK107" s="45"/>
      <c r="AL107" s="45"/>
      <c r="AM107" s="45"/>
      <c r="AN107" s="45"/>
      <c r="AO107" s="45"/>
      <c r="AP107" s="42"/>
      <c r="AQ107" s="50"/>
      <c r="AR107" s="50"/>
      <c r="AS107" s="50"/>
      <c r="AT107" s="50"/>
      <c r="AU107" s="50"/>
      <c r="AV107" s="50"/>
      <c r="AW107" s="69"/>
      <c r="AX107" s="69"/>
      <c r="AY107" s="79"/>
    </row>
    <row r="108" spans="1:51" s="81" customFormat="1" ht="10" x14ac:dyDescent="0.2">
      <c r="A108" s="38"/>
      <c r="B108" s="38"/>
      <c r="C108" s="38"/>
      <c r="D108" s="52"/>
      <c r="E108" s="45"/>
      <c r="F108" s="45"/>
      <c r="G108" s="45"/>
      <c r="H108" s="45"/>
      <c r="I108" s="45"/>
      <c r="J108" s="42"/>
      <c r="K108" s="50"/>
      <c r="L108" s="50"/>
      <c r="M108" s="50"/>
      <c r="N108" s="48"/>
      <c r="O108" s="48"/>
      <c r="P108" s="48"/>
      <c r="Q108" s="69"/>
      <c r="R108" s="69"/>
      <c r="S108" s="79"/>
      <c r="T108" s="34"/>
      <c r="U108" s="45"/>
      <c r="V108" s="45"/>
      <c r="W108" s="45"/>
      <c r="X108" s="45"/>
      <c r="Y108" s="45"/>
      <c r="Z108" s="42"/>
      <c r="AA108" s="50"/>
      <c r="AB108" s="50"/>
      <c r="AC108" s="50"/>
      <c r="AD108" s="50"/>
      <c r="AE108" s="50"/>
      <c r="AF108" s="50"/>
      <c r="AG108" s="69"/>
      <c r="AH108" s="69"/>
      <c r="AI108" s="79"/>
      <c r="AJ108" s="34"/>
      <c r="AK108" s="45"/>
      <c r="AL108" s="45"/>
      <c r="AM108" s="45"/>
      <c r="AN108" s="45"/>
      <c r="AO108" s="45"/>
      <c r="AP108" s="42"/>
      <c r="AQ108" s="50"/>
      <c r="AR108" s="50"/>
      <c r="AS108" s="50"/>
      <c r="AT108" s="50"/>
      <c r="AU108" s="50"/>
      <c r="AV108" s="50"/>
      <c r="AW108" s="69"/>
      <c r="AX108" s="69"/>
      <c r="AY108" s="79"/>
    </row>
    <row r="109" spans="1:51" s="81" customFormat="1" ht="10" x14ac:dyDescent="0.2">
      <c r="A109" s="38"/>
      <c r="B109" s="38"/>
      <c r="C109" s="38"/>
      <c r="D109" s="52"/>
      <c r="E109" s="45"/>
      <c r="F109" s="45"/>
      <c r="G109" s="45"/>
      <c r="H109" s="45"/>
      <c r="I109" s="45"/>
      <c r="J109" s="42"/>
      <c r="K109" s="50"/>
      <c r="L109" s="50"/>
      <c r="M109" s="50"/>
      <c r="N109" s="48"/>
      <c r="O109" s="48"/>
      <c r="P109" s="48"/>
      <c r="Q109" s="69"/>
      <c r="R109" s="69"/>
      <c r="S109" s="79"/>
      <c r="T109" s="34"/>
      <c r="U109" s="45"/>
      <c r="V109" s="45"/>
      <c r="W109" s="45"/>
      <c r="X109" s="45"/>
      <c r="Y109" s="45"/>
      <c r="Z109" s="42"/>
      <c r="AA109" s="50"/>
      <c r="AB109" s="50"/>
      <c r="AC109" s="50"/>
      <c r="AD109" s="50"/>
      <c r="AE109" s="50"/>
      <c r="AF109" s="50"/>
      <c r="AG109" s="69"/>
      <c r="AH109" s="69"/>
      <c r="AI109" s="79"/>
      <c r="AJ109" s="34"/>
      <c r="AK109" s="45"/>
      <c r="AL109" s="45"/>
      <c r="AM109" s="45"/>
      <c r="AN109" s="45"/>
      <c r="AO109" s="45"/>
      <c r="AP109" s="42"/>
      <c r="AQ109" s="50"/>
      <c r="AR109" s="50"/>
      <c r="AS109" s="50"/>
      <c r="AT109" s="50"/>
      <c r="AU109" s="50"/>
      <c r="AV109" s="50"/>
      <c r="AW109" s="69"/>
      <c r="AX109" s="69"/>
      <c r="AY109" s="79"/>
    </row>
    <row r="110" spans="1:51" s="81" customFormat="1" ht="10" x14ac:dyDescent="0.2">
      <c r="A110" s="44"/>
      <c r="B110" s="44"/>
      <c r="C110" s="44"/>
      <c r="D110" s="44"/>
      <c r="E110" s="25"/>
      <c r="F110" s="25"/>
      <c r="G110" s="25"/>
      <c r="H110" s="25"/>
      <c r="I110" s="25"/>
      <c r="J110" s="25"/>
      <c r="K110" s="49"/>
      <c r="L110" s="49"/>
      <c r="M110" s="49"/>
      <c r="N110" s="48"/>
      <c r="O110" s="48"/>
      <c r="P110" s="48"/>
      <c r="Q110" s="69"/>
      <c r="R110" s="69"/>
      <c r="S110" s="69"/>
      <c r="T110" s="34"/>
      <c r="U110" s="25"/>
      <c r="V110" s="25"/>
      <c r="W110" s="25"/>
      <c r="X110" s="25"/>
      <c r="Y110" s="25"/>
      <c r="Z110" s="25"/>
      <c r="AA110" s="49"/>
      <c r="AB110" s="49"/>
      <c r="AC110" s="49"/>
      <c r="AD110" s="49"/>
      <c r="AE110" s="49"/>
      <c r="AF110" s="49"/>
      <c r="AG110" s="69"/>
      <c r="AH110" s="69"/>
      <c r="AI110" s="69"/>
      <c r="AJ110" s="34"/>
      <c r="AK110" s="25"/>
      <c r="AL110" s="25"/>
      <c r="AM110" s="25"/>
      <c r="AN110" s="25"/>
      <c r="AO110" s="25"/>
      <c r="AP110" s="25"/>
      <c r="AQ110" s="49"/>
      <c r="AR110" s="49"/>
      <c r="AS110" s="49"/>
      <c r="AT110" s="49"/>
      <c r="AU110" s="49"/>
      <c r="AV110" s="49"/>
      <c r="AW110" s="69"/>
      <c r="AX110" s="69"/>
      <c r="AY110" s="69"/>
    </row>
    <row r="111" spans="1:51" s="81" customFormat="1" ht="10" x14ac:dyDescent="0.2">
      <c r="A111" s="38"/>
      <c r="B111" s="38"/>
      <c r="C111" s="38"/>
      <c r="D111" s="52"/>
      <c r="E111" s="45"/>
      <c r="F111" s="45"/>
      <c r="G111" s="45"/>
      <c r="H111" s="45"/>
      <c r="I111" s="45"/>
      <c r="J111" s="42"/>
      <c r="K111" s="50"/>
      <c r="L111" s="50"/>
      <c r="M111" s="50"/>
      <c r="N111" s="48"/>
      <c r="O111" s="48"/>
      <c r="P111" s="48"/>
      <c r="Q111" s="69"/>
      <c r="R111" s="69"/>
      <c r="S111" s="79"/>
      <c r="T111" s="34"/>
      <c r="U111" s="45"/>
      <c r="V111" s="45"/>
      <c r="W111" s="45"/>
      <c r="X111" s="45"/>
      <c r="Y111" s="45"/>
      <c r="Z111" s="42"/>
      <c r="AA111" s="50"/>
      <c r="AB111" s="50"/>
      <c r="AC111" s="50"/>
      <c r="AD111" s="50"/>
      <c r="AE111" s="50"/>
      <c r="AF111" s="50"/>
      <c r="AG111" s="69"/>
      <c r="AH111" s="69"/>
      <c r="AI111" s="79"/>
      <c r="AJ111" s="34"/>
      <c r="AK111" s="45"/>
      <c r="AL111" s="45"/>
      <c r="AM111" s="45"/>
      <c r="AN111" s="45"/>
      <c r="AO111" s="45"/>
      <c r="AP111" s="42"/>
      <c r="AQ111" s="50"/>
      <c r="AR111" s="50"/>
      <c r="AS111" s="50"/>
      <c r="AT111" s="50"/>
      <c r="AU111" s="50"/>
      <c r="AV111" s="50"/>
      <c r="AW111" s="69"/>
      <c r="AX111" s="69"/>
      <c r="AY111" s="79"/>
    </row>
    <row r="112" spans="1:51" s="81" customFormat="1" ht="10" x14ac:dyDescent="0.2">
      <c r="A112" s="38"/>
      <c r="B112" s="38"/>
      <c r="C112" s="38"/>
      <c r="D112" s="52"/>
      <c r="E112" s="45"/>
      <c r="F112" s="45"/>
      <c r="G112" s="45"/>
      <c r="H112" s="45"/>
      <c r="I112" s="45"/>
      <c r="J112" s="42"/>
      <c r="K112" s="50"/>
      <c r="L112" s="50"/>
      <c r="M112" s="50"/>
      <c r="N112" s="48"/>
      <c r="O112" s="48"/>
      <c r="P112" s="48"/>
      <c r="Q112" s="69"/>
      <c r="R112" s="69"/>
      <c r="S112" s="79"/>
      <c r="T112" s="34"/>
      <c r="U112" s="45"/>
      <c r="V112" s="45"/>
      <c r="W112" s="45"/>
      <c r="X112" s="45"/>
      <c r="Y112" s="45"/>
      <c r="Z112" s="42"/>
      <c r="AA112" s="50"/>
      <c r="AB112" s="50"/>
      <c r="AC112" s="50"/>
      <c r="AD112" s="50"/>
      <c r="AE112" s="50"/>
      <c r="AF112" s="50"/>
      <c r="AG112" s="69"/>
      <c r="AH112" s="69"/>
      <c r="AI112" s="79"/>
      <c r="AJ112" s="34"/>
      <c r="AK112" s="45"/>
      <c r="AL112" s="45"/>
      <c r="AM112" s="45"/>
      <c r="AN112" s="45"/>
      <c r="AO112" s="45"/>
      <c r="AP112" s="42"/>
      <c r="AQ112" s="50"/>
      <c r="AR112" s="50"/>
      <c r="AS112" s="50"/>
      <c r="AT112" s="50"/>
      <c r="AU112" s="50"/>
      <c r="AV112" s="50"/>
      <c r="AW112" s="69"/>
      <c r="AX112" s="69"/>
      <c r="AY112" s="79"/>
    </row>
    <row r="113" spans="1:52" s="81" customFormat="1" ht="10" x14ac:dyDescent="0.2">
      <c r="A113" s="38"/>
      <c r="B113" s="38"/>
      <c r="C113" s="38"/>
      <c r="D113" s="52"/>
      <c r="E113" s="45"/>
      <c r="F113" s="45"/>
      <c r="G113" s="45"/>
      <c r="H113" s="45"/>
      <c r="I113" s="45"/>
      <c r="J113" s="42"/>
      <c r="K113" s="50"/>
      <c r="L113" s="50"/>
      <c r="M113" s="50"/>
      <c r="N113" s="48"/>
      <c r="O113" s="48"/>
      <c r="P113" s="48"/>
      <c r="Q113" s="69"/>
      <c r="R113" s="69"/>
      <c r="S113" s="79"/>
      <c r="T113" s="34"/>
      <c r="U113" s="45"/>
      <c r="V113" s="45"/>
      <c r="W113" s="45"/>
      <c r="X113" s="45"/>
      <c r="Y113" s="45"/>
      <c r="Z113" s="42"/>
      <c r="AA113" s="50"/>
      <c r="AB113" s="50"/>
      <c r="AC113" s="50"/>
      <c r="AD113" s="50"/>
      <c r="AE113" s="50"/>
      <c r="AF113" s="50"/>
      <c r="AG113" s="69"/>
      <c r="AH113" s="69"/>
      <c r="AI113" s="79"/>
      <c r="AJ113" s="34"/>
      <c r="AK113" s="45"/>
      <c r="AL113" s="45"/>
      <c r="AM113" s="45"/>
      <c r="AN113" s="45"/>
      <c r="AO113" s="45"/>
      <c r="AP113" s="42"/>
      <c r="AQ113" s="50"/>
      <c r="AR113" s="50"/>
      <c r="AS113" s="50"/>
      <c r="AT113" s="50"/>
      <c r="AU113" s="50"/>
      <c r="AV113" s="50"/>
      <c r="AW113" s="69"/>
      <c r="AX113" s="69"/>
      <c r="AY113" s="79"/>
    </row>
    <row r="114" spans="1:52" s="81" customFormat="1" ht="10" x14ac:dyDescent="0.2">
      <c r="A114" s="38"/>
      <c r="B114" s="38"/>
      <c r="C114" s="38"/>
      <c r="D114" s="52"/>
      <c r="E114" s="45"/>
      <c r="F114" s="45"/>
      <c r="G114" s="45"/>
      <c r="H114" s="45"/>
      <c r="I114" s="45"/>
      <c r="J114" s="42"/>
      <c r="K114" s="50"/>
      <c r="L114" s="50"/>
      <c r="M114" s="50"/>
      <c r="N114" s="48"/>
      <c r="O114" s="48"/>
      <c r="P114" s="48"/>
      <c r="Q114" s="69"/>
      <c r="R114" s="69"/>
      <c r="S114" s="79"/>
      <c r="T114" s="34"/>
      <c r="U114" s="45"/>
      <c r="V114" s="45"/>
      <c r="W114" s="45"/>
      <c r="X114" s="45"/>
      <c r="Y114" s="45"/>
      <c r="Z114" s="42"/>
      <c r="AA114" s="50"/>
      <c r="AB114" s="50"/>
      <c r="AC114" s="50"/>
      <c r="AD114" s="50"/>
      <c r="AE114" s="50"/>
      <c r="AF114" s="50"/>
      <c r="AG114" s="69"/>
      <c r="AH114" s="69"/>
      <c r="AI114" s="79"/>
      <c r="AJ114" s="34"/>
      <c r="AK114" s="45"/>
      <c r="AL114" s="45"/>
      <c r="AM114" s="45"/>
      <c r="AN114" s="45"/>
      <c r="AO114" s="45"/>
      <c r="AP114" s="42"/>
      <c r="AQ114" s="50"/>
      <c r="AR114" s="50"/>
      <c r="AS114" s="50"/>
      <c r="AT114" s="50"/>
      <c r="AU114" s="50"/>
      <c r="AV114" s="50"/>
      <c r="AW114" s="69"/>
      <c r="AX114" s="69"/>
      <c r="AY114" s="79"/>
    </row>
    <row r="115" spans="1:52" s="81" customFormat="1" ht="10" x14ac:dyDescent="0.2">
      <c r="A115" s="38"/>
      <c r="B115" s="38"/>
      <c r="C115" s="38"/>
      <c r="D115" s="52"/>
      <c r="E115" s="45"/>
      <c r="F115" s="45"/>
      <c r="G115" s="45"/>
      <c r="H115" s="45"/>
      <c r="I115" s="45"/>
      <c r="J115" s="42"/>
      <c r="K115" s="50"/>
      <c r="L115" s="50"/>
      <c r="M115" s="50"/>
      <c r="N115" s="48"/>
      <c r="O115" s="48"/>
      <c r="P115" s="48"/>
      <c r="Q115" s="69"/>
      <c r="R115" s="69"/>
      <c r="S115" s="79"/>
      <c r="T115" s="34"/>
      <c r="U115" s="45"/>
      <c r="V115" s="45"/>
      <c r="W115" s="45"/>
      <c r="X115" s="45"/>
      <c r="Y115" s="45"/>
      <c r="Z115" s="42"/>
      <c r="AA115" s="50"/>
      <c r="AB115" s="50"/>
      <c r="AC115" s="50"/>
      <c r="AD115" s="50"/>
      <c r="AE115" s="50"/>
      <c r="AF115" s="50"/>
      <c r="AG115" s="69"/>
      <c r="AH115" s="69"/>
      <c r="AI115" s="79"/>
      <c r="AJ115" s="34"/>
      <c r="AK115" s="45"/>
      <c r="AL115" s="45"/>
      <c r="AM115" s="45"/>
      <c r="AN115" s="45"/>
      <c r="AO115" s="45"/>
      <c r="AP115" s="42"/>
      <c r="AQ115" s="50"/>
      <c r="AR115" s="50"/>
      <c r="AS115" s="50"/>
      <c r="AT115" s="50"/>
      <c r="AU115" s="50"/>
      <c r="AV115" s="50"/>
      <c r="AW115" s="69"/>
      <c r="AX115" s="69"/>
      <c r="AY115" s="79"/>
    </row>
    <row r="116" spans="1:52" s="81" customFormat="1" ht="10" x14ac:dyDescent="0.2">
      <c r="A116" s="38"/>
      <c r="B116" s="38"/>
      <c r="C116" s="38"/>
      <c r="D116" s="52"/>
      <c r="E116" s="45"/>
      <c r="F116" s="45"/>
      <c r="G116" s="45"/>
      <c r="H116" s="45"/>
      <c r="I116" s="45"/>
      <c r="J116" s="42"/>
      <c r="K116" s="50"/>
      <c r="L116" s="50"/>
      <c r="M116" s="50"/>
      <c r="N116" s="48"/>
      <c r="O116" s="48"/>
      <c r="P116" s="48"/>
      <c r="Q116" s="69"/>
      <c r="R116" s="69"/>
      <c r="S116" s="79"/>
      <c r="T116" s="34"/>
      <c r="U116" s="45"/>
      <c r="V116" s="45"/>
      <c r="W116" s="45"/>
      <c r="X116" s="45"/>
      <c r="Y116" s="45"/>
      <c r="Z116" s="42"/>
      <c r="AA116" s="50"/>
      <c r="AB116" s="50"/>
      <c r="AC116" s="50"/>
      <c r="AD116" s="50"/>
      <c r="AE116" s="50"/>
      <c r="AF116" s="50"/>
      <c r="AG116" s="69"/>
      <c r="AH116" s="69"/>
      <c r="AI116" s="79"/>
      <c r="AJ116" s="34"/>
      <c r="AK116" s="45"/>
      <c r="AL116" s="45"/>
      <c r="AM116" s="45"/>
      <c r="AN116" s="45"/>
      <c r="AO116" s="45"/>
      <c r="AP116" s="42"/>
      <c r="AQ116" s="50"/>
      <c r="AR116" s="50"/>
      <c r="AS116" s="50"/>
      <c r="AT116" s="50"/>
      <c r="AU116" s="50"/>
      <c r="AV116" s="50"/>
      <c r="AW116" s="69"/>
      <c r="AX116" s="69"/>
      <c r="AY116" s="79"/>
    </row>
    <row r="117" spans="1:52" s="81" customFormat="1" ht="10" x14ac:dyDescent="0.2">
      <c r="A117" s="38"/>
      <c r="B117" s="38"/>
      <c r="C117" s="38"/>
      <c r="D117" s="52"/>
      <c r="E117" s="45"/>
      <c r="F117" s="45"/>
      <c r="G117" s="45"/>
      <c r="H117" s="45"/>
      <c r="I117" s="45"/>
      <c r="J117" s="42"/>
      <c r="K117" s="50"/>
      <c r="L117" s="50"/>
      <c r="M117" s="50"/>
      <c r="N117" s="48"/>
      <c r="O117" s="48"/>
      <c r="P117" s="48"/>
      <c r="Q117" s="69"/>
      <c r="R117" s="69"/>
      <c r="S117" s="79"/>
      <c r="T117" s="34"/>
      <c r="U117" s="45"/>
      <c r="V117" s="45"/>
      <c r="W117" s="45"/>
      <c r="X117" s="45"/>
      <c r="Y117" s="45"/>
      <c r="Z117" s="42"/>
      <c r="AA117" s="50"/>
      <c r="AB117" s="50"/>
      <c r="AC117" s="50"/>
      <c r="AD117" s="50"/>
      <c r="AE117" s="50"/>
      <c r="AF117" s="50"/>
      <c r="AG117" s="69"/>
      <c r="AH117" s="69"/>
      <c r="AI117" s="79"/>
      <c r="AJ117" s="34"/>
      <c r="AK117" s="45"/>
      <c r="AL117" s="45"/>
      <c r="AM117" s="45"/>
      <c r="AN117" s="45"/>
      <c r="AO117" s="45"/>
      <c r="AP117" s="42"/>
      <c r="AQ117" s="50"/>
      <c r="AR117" s="50"/>
      <c r="AS117" s="50"/>
      <c r="AT117" s="50"/>
      <c r="AU117" s="50"/>
      <c r="AV117" s="50"/>
      <c r="AW117" s="69"/>
      <c r="AX117" s="69"/>
      <c r="AY117" s="79"/>
    </row>
    <row r="118" spans="1:52" s="81" customFormat="1" ht="10" x14ac:dyDescent="0.2">
      <c r="A118" s="38"/>
      <c r="B118" s="38"/>
      <c r="C118" s="38"/>
      <c r="D118" s="52"/>
      <c r="E118" s="45"/>
      <c r="F118" s="45"/>
      <c r="G118" s="45"/>
      <c r="H118" s="45"/>
      <c r="I118" s="45"/>
      <c r="J118" s="42"/>
      <c r="K118" s="50"/>
      <c r="L118" s="50"/>
      <c r="M118" s="50"/>
      <c r="N118" s="48"/>
      <c r="O118" s="48"/>
      <c r="P118" s="48"/>
      <c r="Q118" s="69"/>
      <c r="R118" s="69"/>
      <c r="S118" s="79"/>
      <c r="T118" s="34"/>
      <c r="U118" s="45"/>
      <c r="V118" s="45"/>
      <c r="W118" s="45"/>
      <c r="X118" s="45"/>
      <c r="Y118" s="45"/>
      <c r="Z118" s="42"/>
      <c r="AA118" s="50"/>
      <c r="AB118" s="50"/>
      <c r="AC118" s="50"/>
      <c r="AD118" s="50"/>
      <c r="AE118" s="50"/>
      <c r="AF118" s="50"/>
      <c r="AG118" s="69"/>
      <c r="AH118" s="69"/>
      <c r="AI118" s="79"/>
      <c r="AJ118" s="34"/>
      <c r="AK118" s="45"/>
      <c r="AL118" s="45"/>
      <c r="AM118" s="45"/>
      <c r="AN118" s="45"/>
      <c r="AO118" s="45"/>
      <c r="AP118" s="42"/>
      <c r="AQ118" s="50"/>
      <c r="AR118" s="50"/>
      <c r="AS118" s="50"/>
      <c r="AT118" s="50"/>
      <c r="AU118" s="50"/>
      <c r="AV118" s="50"/>
      <c r="AW118" s="69"/>
      <c r="AX118" s="69"/>
      <c r="AY118" s="79"/>
    </row>
    <row r="119" spans="1:52" s="69" customFormat="1" ht="10" x14ac:dyDescent="0.2">
      <c r="A119" s="38"/>
      <c r="B119" s="38"/>
      <c r="C119" s="38"/>
      <c r="D119" s="52"/>
      <c r="E119" s="45"/>
      <c r="F119" s="45"/>
      <c r="G119" s="45"/>
      <c r="H119" s="45"/>
      <c r="I119" s="45"/>
      <c r="J119" s="42"/>
      <c r="K119" s="50"/>
      <c r="L119" s="50"/>
      <c r="M119" s="50"/>
      <c r="N119" s="48"/>
      <c r="O119" s="48"/>
      <c r="P119" s="48"/>
      <c r="S119" s="79"/>
      <c r="T119" s="34"/>
      <c r="U119" s="45"/>
      <c r="V119" s="45"/>
      <c r="W119" s="45"/>
      <c r="X119" s="45"/>
      <c r="Y119" s="45"/>
      <c r="Z119" s="42"/>
      <c r="AA119" s="50"/>
      <c r="AB119" s="50"/>
      <c r="AC119" s="50"/>
      <c r="AD119" s="50"/>
      <c r="AE119" s="50"/>
      <c r="AF119" s="50"/>
      <c r="AI119" s="79"/>
      <c r="AJ119" s="34"/>
      <c r="AK119" s="45"/>
      <c r="AL119" s="45"/>
      <c r="AM119" s="45"/>
      <c r="AN119" s="45"/>
      <c r="AO119" s="45"/>
      <c r="AP119" s="42"/>
      <c r="AQ119" s="50"/>
      <c r="AR119" s="50"/>
      <c r="AS119" s="50"/>
      <c r="AT119" s="50"/>
      <c r="AU119" s="50"/>
      <c r="AV119" s="50"/>
      <c r="AY119" s="79"/>
      <c r="AZ119" s="176"/>
    </row>
    <row r="120" spans="1:52" s="69" customFormat="1" ht="10" x14ac:dyDescent="0.2">
      <c r="A120" s="38"/>
      <c r="B120" s="38"/>
      <c r="C120" s="38"/>
      <c r="D120" s="52"/>
      <c r="E120" s="45"/>
      <c r="F120" s="45"/>
      <c r="G120" s="45"/>
      <c r="H120" s="45"/>
      <c r="I120" s="45"/>
      <c r="J120" s="42"/>
      <c r="K120" s="50"/>
      <c r="L120" s="50"/>
      <c r="M120" s="50"/>
      <c r="N120" s="48"/>
      <c r="O120" s="48"/>
      <c r="P120" s="48"/>
      <c r="S120" s="79"/>
      <c r="T120" s="34"/>
      <c r="U120" s="45"/>
      <c r="V120" s="45"/>
      <c r="W120" s="45"/>
      <c r="X120" s="45"/>
      <c r="Y120" s="45"/>
      <c r="Z120" s="42"/>
      <c r="AA120" s="50"/>
      <c r="AB120" s="50"/>
      <c r="AC120" s="50"/>
      <c r="AD120" s="50"/>
      <c r="AE120" s="50"/>
      <c r="AF120" s="50"/>
      <c r="AI120" s="79"/>
      <c r="AJ120" s="34"/>
      <c r="AK120" s="45"/>
      <c r="AL120" s="45"/>
      <c r="AM120" s="45"/>
      <c r="AN120" s="45"/>
      <c r="AO120" s="45"/>
      <c r="AP120" s="42"/>
      <c r="AQ120" s="50"/>
      <c r="AR120" s="50"/>
      <c r="AS120" s="50"/>
      <c r="AT120" s="50"/>
      <c r="AU120" s="50"/>
      <c r="AV120" s="50"/>
      <c r="AY120" s="79"/>
      <c r="AZ120" s="176"/>
    </row>
    <row r="121" spans="1:52" s="69" customFormat="1" ht="10" x14ac:dyDescent="0.2">
      <c r="A121" s="38"/>
      <c r="B121" s="38"/>
      <c r="C121" s="38"/>
      <c r="D121" s="52"/>
      <c r="E121" s="45"/>
      <c r="F121" s="45"/>
      <c r="G121" s="45"/>
      <c r="H121" s="45"/>
      <c r="I121" s="45"/>
      <c r="J121" s="42"/>
      <c r="K121" s="50"/>
      <c r="L121" s="50"/>
      <c r="M121" s="50"/>
      <c r="N121" s="48"/>
      <c r="O121" s="48"/>
      <c r="P121" s="48"/>
      <c r="S121" s="79"/>
      <c r="T121" s="34"/>
      <c r="U121" s="45"/>
      <c r="V121" s="45"/>
      <c r="W121" s="45"/>
      <c r="X121" s="45"/>
      <c r="Y121" s="45"/>
      <c r="Z121" s="42"/>
      <c r="AA121" s="50"/>
      <c r="AB121" s="50"/>
      <c r="AC121" s="50"/>
      <c r="AD121" s="50"/>
      <c r="AE121" s="50"/>
      <c r="AF121" s="50"/>
      <c r="AI121" s="79"/>
      <c r="AJ121" s="34"/>
      <c r="AK121" s="45"/>
      <c r="AL121" s="45"/>
      <c r="AM121" s="45"/>
      <c r="AN121" s="45"/>
      <c r="AO121" s="45"/>
      <c r="AP121" s="42"/>
      <c r="AQ121" s="50"/>
      <c r="AR121" s="50"/>
      <c r="AS121" s="50"/>
      <c r="AT121" s="50"/>
      <c r="AU121" s="50"/>
      <c r="AV121" s="50"/>
      <c r="AY121" s="79"/>
      <c r="AZ121" s="176"/>
    </row>
    <row r="122" spans="1:52" s="69" customFormat="1" ht="10" x14ac:dyDescent="0.2">
      <c r="A122" s="38"/>
      <c r="B122" s="38"/>
      <c r="C122" s="38"/>
      <c r="D122" s="52"/>
      <c r="E122" s="45"/>
      <c r="F122" s="45"/>
      <c r="G122" s="45"/>
      <c r="H122" s="45"/>
      <c r="I122" s="45"/>
      <c r="J122" s="42"/>
      <c r="K122" s="50"/>
      <c r="L122" s="50"/>
      <c r="M122" s="50"/>
      <c r="N122" s="48"/>
      <c r="O122" s="48"/>
      <c r="P122" s="48"/>
      <c r="S122" s="79"/>
      <c r="T122" s="34"/>
      <c r="U122" s="45"/>
      <c r="V122" s="45"/>
      <c r="W122" s="45"/>
      <c r="X122" s="45"/>
      <c r="Y122" s="45"/>
      <c r="Z122" s="42"/>
      <c r="AA122" s="50"/>
      <c r="AB122" s="50"/>
      <c r="AC122" s="50"/>
      <c r="AD122" s="50"/>
      <c r="AE122" s="50"/>
      <c r="AF122" s="50"/>
      <c r="AI122" s="79"/>
      <c r="AJ122" s="34"/>
      <c r="AK122" s="45"/>
      <c r="AL122" s="45"/>
      <c r="AM122" s="45"/>
      <c r="AN122" s="45"/>
      <c r="AO122" s="45"/>
      <c r="AP122" s="42"/>
      <c r="AQ122" s="50"/>
      <c r="AR122" s="50"/>
      <c r="AS122" s="50"/>
      <c r="AT122" s="50"/>
      <c r="AU122" s="50"/>
      <c r="AV122" s="50"/>
      <c r="AY122" s="79"/>
      <c r="AZ122" s="176"/>
    </row>
    <row r="123" spans="1:52" s="69" customFormat="1" ht="10" x14ac:dyDescent="0.2">
      <c r="A123" s="38"/>
      <c r="B123" s="38"/>
      <c r="C123" s="38"/>
      <c r="D123" s="52"/>
      <c r="E123" s="45"/>
      <c r="F123" s="45"/>
      <c r="G123" s="45"/>
      <c r="H123" s="45"/>
      <c r="I123" s="45"/>
      <c r="J123" s="42"/>
      <c r="K123" s="50"/>
      <c r="L123" s="50"/>
      <c r="M123" s="50"/>
      <c r="N123" s="48"/>
      <c r="O123" s="48"/>
      <c r="P123" s="48"/>
      <c r="S123" s="79"/>
      <c r="T123" s="34"/>
      <c r="U123" s="45"/>
      <c r="V123" s="45"/>
      <c r="W123" s="45"/>
      <c r="X123" s="45"/>
      <c r="Y123" s="45"/>
      <c r="Z123" s="42"/>
      <c r="AA123" s="50"/>
      <c r="AB123" s="50"/>
      <c r="AC123" s="50"/>
      <c r="AD123" s="50"/>
      <c r="AE123" s="50"/>
      <c r="AF123" s="50"/>
      <c r="AI123" s="79"/>
      <c r="AJ123" s="34"/>
      <c r="AK123" s="45"/>
      <c r="AL123" s="45"/>
      <c r="AM123" s="45"/>
      <c r="AN123" s="45"/>
      <c r="AO123" s="45"/>
      <c r="AP123" s="42"/>
      <c r="AQ123" s="50"/>
      <c r="AR123" s="50"/>
      <c r="AS123" s="50"/>
      <c r="AT123" s="50"/>
      <c r="AU123" s="50"/>
      <c r="AV123" s="50"/>
      <c r="AY123" s="79"/>
      <c r="AZ123" s="176"/>
    </row>
    <row r="124" spans="1:52" s="69" customFormat="1" ht="10" x14ac:dyDescent="0.2">
      <c r="A124" s="38"/>
      <c r="B124" s="38"/>
      <c r="C124" s="38"/>
      <c r="D124" s="52"/>
      <c r="E124" s="45"/>
      <c r="F124" s="45"/>
      <c r="G124" s="45"/>
      <c r="H124" s="45"/>
      <c r="I124" s="45"/>
      <c r="J124" s="42"/>
      <c r="K124" s="50"/>
      <c r="L124" s="50"/>
      <c r="M124" s="50"/>
      <c r="N124" s="48"/>
      <c r="O124" s="48"/>
      <c r="P124" s="48"/>
      <c r="S124" s="79"/>
      <c r="T124" s="34"/>
      <c r="U124" s="45"/>
      <c r="V124" s="45"/>
      <c r="W124" s="45"/>
      <c r="X124" s="45"/>
      <c r="Y124" s="45"/>
      <c r="Z124" s="42"/>
      <c r="AA124" s="50"/>
      <c r="AB124" s="50"/>
      <c r="AC124" s="50"/>
      <c r="AD124" s="50"/>
      <c r="AE124" s="50"/>
      <c r="AF124" s="50"/>
      <c r="AI124" s="79"/>
      <c r="AJ124" s="34"/>
      <c r="AK124" s="45"/>
      <c r="AL124" s="45"/>
      <c r="AM124" s="45"/>
      <c r="AN124" s="45"/>
      <c r="AO124" s="45"/>
      <c r="AP124" s="42"/>
      <c r="AQ124" s="50"/>
      <c r="AR124" s="50"/>
      <c r="AS124" s="50"/>
      <c r="AT124" s="50"/>
      <c r="AU124" s="50"/>
      <c r="AV124" s="50"/>
      <c r="AY124" s="79"/>
      <c r="AZ124" s="176"/>
    </row>
    <row r="125" spans="1:52" s="69" customFormat="1" ht="10" x14ac:dyDescent="0.2">
      <c r="A125" s="38"/>
      <c r="B125" s="38"/>
      <c r="C125" s="38"/>
      <c r="D125" s="52"/>
      <c r="E125" s="45"/>
      <c r="F125" s="45"/>
      <c r="G125" s="45"/>
      <c r="H125" s="45"/>
      <c r="I125" s="45"/>
      <c r="J125" s="42"/>
      <c r="K125" s="50"/>
      <c r="L125" s="50"/>
      <c r="M125" s="50"/>
      <c r="N125" s="48"/>
      <c r="O125" s="48"/>
      <c r="P125" s="48"/>
      <c r="S125" s="79"/>
      <c r="T125" s="34"/>
      <c r="U125" s="45"/>
      <c r="V125" s="45"/>
      <c r="W125" s="45"/>
      <c r="X125" s="45"/>
      <c r="Y125" s="45"/>
      <c r="Z125" s="42"/>
      <c r="AA125" s="50"/>
      <c r="AB125" s="50"/>
      <c r="AC125" s="50"/>
      <c r="AD125" s="50"/>
      <c r="AE125" s="50"/>
      <c r="AF125" s="50"/>
      <c r="AI125" s="79"/>
      <c r="AJ125" s="34"/>
      <c r="AK125" s="45"/>
      <c r="AL125" s="45"/>
      <c r="AM125" s="45"/>
      <c r="AN125" s="45"/>
      <c r="AO125" s="45"/>
      <c r="AP125" s="42"/>
      <c r="AQ125" s="50"/>
      <c r="AR125" s="50"/>
      <c r="AS125" s="50"/>
      <c r="AT125" s="50"/>
      <c r="AU125" s="50"/>
      <c r="AV125" s="50"/>
      <c r="AY125" s="79"/>
      <c r="AZ125" s="176"/>
    </row>
    <row r="126" spans="1:52" s="69" customFormat="1" ht="10" x14ac:dyDescent="0.2">
      <c r="A126" s="38"/>
      <c r="B126" s="38"/>
      <c r="C126" s="38"/>
      <c r="D126" s="52"/>
      <c r="E126" s="45"/>
      <c r="F126" s="45"/>
      <c r="G126" s="45"/>
      <c r="H126" s="45"/>
      <c r="I126" s="45"/>
      <c r="J126" s="42"/>
      <c r="K126" s="50"/>
      <c r="L126" s="50"/>
      <c r="M126" s="50"/>
      <c r="N126" s="48"/>
      <c r="O126" s="48"/>
      <c r="P126" s="48"/>
      <c r="S126" s="79"/>
      <c r="T126" s="34"/>
      <c r="U126" s="45"/>
      <c r="V126" s="45"/>
      <c r="W126" s="45"/>
      <c r="X126" s="45"/>
      <c r="Y126" s="45"/>
      <c r="Z126" s="42"/>
      <c r="AA126" s="50"/>
      <c r="AB126" s="50"/>
      <c r="AC126" s="50"/>
      <c r="AD126" s="50"/>
      <c r="AE126" s="50"/>
      <c r="AF126" s="50"/>
      <c r="AI126" s="79"/>
      <c r="AJ126" s="34"/>
      <c r="AK126" s="45"/>
      <c r="AL126" s="45"/>
      <c r="AM126" s="45"/>
      <c r="AN126" s="45"/>
      <c r="AO126" s="45"/>
      <c r="AP126" s="42"/>
      <c r="AQ126" s="50"/>
      <c r="AR126" s="50"/>
      <c r="AS126" s="50"/>
      <c r="AT126" s="50"/>
      <c r="AU126" s="50"/>
      <c r="AV126" s="50"/>
      <c r="AY126" s="79"/>
      <c r="AZ126" s="176"/>
    </row>
    <row r="127" spans="1:52" s="69" customFormat="1" ht="10" x14ac:dyDescent="0.2">
      <c r="A127" s="38"/>
      <c r="B127" s="38"/>
      <c r="C127" s="38"/>
      <c r="D127" s="52"/>
      <c r="E127" s="45"/>
      <c r="F127" s="45"/>
      <c r="G127" s="45"/>
      <c r="H127" s="45"/>
      <c r="I127" s="45"/>
      <c r="J127" s="42"/>
      <c r="K127" s="50"/>
      <c r="L127" s="50"/>
      <c r="M127" s="50"/>
      <c r="N127" s="48"/>
      <c r="O127" s="48"/>
      <c r="P127" s="48"/>
      <c r="S127" s="79"/>
      <c r="T127" s="34"/>
      <c r="U127" s="45"/>
      <c r="V127" s="45"/>
      <c r="W127" s="45"/>
      <c r="X127" s="45"/>
      <c r="Y127" s="45"/>
      <c r="Z127" s="42"/>
      <c r="AA127" s="50"/>
      <c r="AB127" s="50"/>
      <c r="AC127" s="50"/>
      <c r="AD127" s="50"/>
      <c r="AE127" s="50"/>
      <c r="AF127" s="50"/>
      <c r="AI127" s="79"/>
      <c r="AJ127" s="34"/>
      <c r="AK127" s="45"/>
      <c r="AL127" s="45"/>
      <c r="AM127" s="45"/>
      <c r="AN127" s="45"/>
      <c r="AO127" s="45"/>
      <c r="AP127" s="42"/>
      <c r="AQ127" s="50"/>
      <c r="AR127" s="50"/>
      <c r="AS127" s="50"/>
      <c r="AT127" s="50"/>
      <c r="AU127" s="50"/>
      <c r="AV127" s="50"/>
      <c r="AY127" s="79"/>
      <c r="AZ127" s="176"/>
    </row>
    <row r="128" spans="1:52" s="69" customFormat="1" ht="10" x14ac:dyDescent="0.2">
      <c r="A128" s="38"/>
      <c r="B128" s="38"/>
      <c r="C128" s="38"/>
      <c r="D128" s="52"/>
      <c r="E128" s="45"/>
      <c r="F128" s="45"/>
      <c r="G128" s="45"/>
      <c r="H128" s="45"/>
      <c r="I128" s="45"/>
      <c r="J128" s="42"/>
      <c r="K128" s="50"/>
      <c r="L128" s="50"/>
      <c r="M128" s="50"/>
      <c r="N128" s="48"/>
      <c r="O128" s="48"/>
      <c r="P128" s="48"/>
      <c r="S128" s="79"/>
      <c r="T128" s="34"/>
      <c r="U128" s="45"/>
      <c r="V128" s="45"/>
      <c r="W128" s="45"/>
      <c r="X128" s="45"/>
      <c r="Y128" s="45"/>
      <c r="Z128" s="42"/>
      <c r="AA128" s="50"/>
      <c r="AB128" s="50"/>
      <c r="AC128" s="50"/>
      <c r="AD128" s="50"/>
      <c r="AE128" s="50"/>
      <c r="AF128" s="50"/>
      <c r="AI128" s="79"/>
      <c r="AJ128" s="34"/>
      <c r="AK128" s="45"/>
      <c r="AL128" s="45"/>
      <c r="AM128" s="45"/>
      <c r="AN128" s="45"/>
      <c r="AO128" s="45"/>
      <c r="AP128" s="42"/>
      <c r="AQ128" s="50"/>
      <c r="AR128" s="50"/>
      <c r="AS128" s="50"/>
      <c r="AT128" s="50"/>
      <c r="AU128" s="50"/>
      <c r="AV128" s="50"/>
      <c r="AY128" s="79"/>
      <c r="AZ128" s="176"/>
    </row>
    <row r="129" spans="1:52" s="69" customFormat="1" ht="10" x14ac:dyDescent="0.2">
      <c r="A129" s="38"/>
      <c r="B129" s="38"/>
      <c r="C129" s="38"/>
      <c r="D129" s="52"/>
      <c r="E129" s="45"/>
      <c r="F129" s="45"/>
      <c r="G129" s="45"/>
      <c r="H129" s="45"/>
      <c r="I129" s="45"/>
      <c r="J129" s="42"/>
      <c r="K129" s="50"/>
      <c r="L129" s="50"/>
      <c r="M129" s="50"/>
      <c r="N129" s="48"/>
      <c r="O129" s="48"/>
      <c r="P129" s="48"/>
      <c r="S129" s="79"/>
      <c r="T129" s="34"/>
      <c r="U129" s="45"/>
      <c r="V129" s="45"/>
      <c r="W129" s="45"/>
      <c r="X129" s="45"/>
      <c r="Y129" s="45"/>
      <c r="Z129" s="42"/>
      <c r="AA129" s="50"/>
      <c r="AB129" s="50"/>
      <c r="AC129" s="50"/>
      <c r="AD129" s="50"/>
      <c r="AE129" s="50"/>
      <c r="AF129" s="50"/>
      <c r="AI129" s="79"/>
      <c r="AJ129" s="34"/>
      <c r="AK129" s="45"/>
      <c r="AL129" s="45"/>
      <c r="AM129" s="45"/>
      <c r="AN129" s="45"/>
      <c r="AO129" s="45"/>
      <c r="AP129" s="42"/>
      <c r="AQ129" s="50"/>
      <c r="AR129" s="50"/>
      <c r="AS129" s="50"/>
      <c r="AT129" s="50"/>
      <c r="AU129" s="50"/>
      <c r="AV129" s="50"/>
      <c r="AY129" s="79"/>
      <c r="AZ129" s="176"/>
    </row>
    <row r="130" spans="1:52" s="69" customFormat="1" ht="10" x14ac:dyDescent="0.2">
      <c r="A130" s="38"/>
      <c r="B130" s="38"/>
      <c r="C130" s="38"/>
      <c r="D130" s="52"/>
      <c r="E130" s="45"/>
      <c r="F130" s="45"/>
      <c r="G130" s="45"/>
      <c r="H130" s="45"/>
      <c r="I130" s="45"/>
      <c r="J130" s="42"/>
      <c r="K130" s="50"/>
      <c r="L130" s="50"/>
      <c r="M130" s="50"/>
      <c r="N130" s="48"/>
      <c r="O130" s="48"/>
      <c r="P130" s="48"/>
      <c r="S130" s="79"/>
      <c r="T130" s="34"/>
      <c r="U130" s="45"/>
      <c r="V130" s="45"/>
      <c r="W130" s="45"/>
      <c r="X130" s="45"/>
      <c r="Y130" s="45"/>
      <c r="Z130" s="42"/>
      <c r="AA130" s="50"/>
      <c r="AB130" s="50"/>
      <c r="AC130" s="50"/>
      <c r="AD130" s="50"/>
      <c r="AE130" s="50"/>
      <c r="AF130" s="50"/>
      <c r="AI130" s="79"/>
      <c r="AJ130" s="34"/>
      <c r="AK130" s="45"/>
      <c r="AL130" s="45"/>
      <c r="AM130" s="45"/>
      <c r="AN130" s="45"/>
      <c r="AO130" s="45"/>
      <c r="AP130" s="42"/>
      <c r="AQ130" s="50"/>
      <c r="AR130" s="50"/>
      <c r="AS130" s="50"/>
      <c r="AT130" s="50"/>
      <c r="AU130" s="50"/>
      <c r="AV130" s="50"/>
      <c r="AY130" s="79"/>
      <c r="AZ130" s="176"/>
    </row>
    <row r="131" spans="1:52" s="69" customFormat="1" ht="10" x14ac:dyDescent="0.2">
      <c r="A131" s="38"/>
      <c r="B131" s="38"/>
      <c r="C131" s="38"/>
      <c r="D131" s="52"/>
      <c r="E131" s="45"/>
      <c r="F131" s="45"/>
      <c r="G131" s="45"/>
      <c r="H131" s="45"/>
      <c r="I131" s="45"/>
      <c r="J131" s="42"/>
      <c r="K131" s="50"/>
      <c r="L131" s="50"/>
      <c r="M131" s="50"/>
      <c r="N131" s="48"/>
      <c r="O131" s="48"/>
      <c r="P131" s="48"/>
      <c r="S131" s="79"/>
      <c r="T131" s="34"/>
      <c r="U131" s="45"/>
      <c r="V131" s="45"/>
      <c r="W131" s="45"/>
      <c r="X131" s="45"/>
      <c r="Y131" s="45"/>
      <c r="Z131" s="42"/>
      <c r="AA131" s="50"/>
      <c r="AB131" s="50"/>
      <c r="AC131" s="50"/>
      <c r="AD131" s="50"/>
      <c r="AE131" s="50"/>
      <c r="AF131" s="50"/>
      <c r="AI131" s="79"/>
      <c r="AJ131" s="34"/>
      <c r="AK131" s="45"/>
      <c r="AL131" s="45"/>
      <c r="AM131" s="45"/>
      <c r="AN131" s="45"/>
      <c r="AO131" s="45"/>
      <c r="AP131" s="42"/>
      <c r="AQ131" s="50"/>
      <c r="AR131" s="50"/>
      <c r="AS131" s="50"/>
      <c r="AT131" s="50"/>
      <c r="AU131" s="50"/>
      <c r="AV131" s="50"/>
      <c r="AY131" s="79"/>
      <c r="AZ131" s="176"/>
    </row>
    <row r="132" spans="1:52" s="69" customFormat="1" ht="10" x14ac:dyDescent="0.2">
      <c r="A132" s="38"/>
      <c r="B132" s="38"/>
      <c r="C132" s="38"/>
      <c r="D132" s="52"/>
      <c r="E132" s="45"/>
      <c r="F132" s="45"/>
      <c r="G132" s="45"/>
      <c r="H132" s="45"/>
      <c r="I132" s="45"/>
      <c r="J132" s="42"/>
      <c r="K132" s="50"/>
      <c r="L132" s="50"/>
      <c r="M132" s="50"/>
      <c r="N132" s="48"/>
      <c r="O132" s="48"/>
      <c r="P132" s="48"/>
      <c r="S132" s="79"/>
      <c r="T132" s="34"/>
      <c r="U132" s="45"/>
      <c r="V132" s="45"/>
      <c r="W132" s="45"/>
      <c r="X132" s="45"/>
      <c r="Y132" s="45"/>
      <c r="Z132" s="42"/>
      <c r="AA132" s="50"/>
      <c r="AB132" s="50"/>
      <c r="AC132" s="50"/>
      <c r="AD132" s="50"/>
      <c r="AE132" s="50"/>
      <c r="AF132" s="50"/>
      <c r="AI132" s="79"/>
      <c r="AJ132" s="34"/>
      <c r="AK132" s="45"/>
      <c r="AL132" s="45"/>
      <c r="AM132" s="45"/>
      <c r="AN132" s="45"/>
      <c r="AO132" s="45"/>
      <c r="AP132" s="42"/>
      <c r="AQ132" s="50"/>
      <c r="AR132" s="50"/>
      <c r="AS132" s="50"/>
      <c r="AT132" s="50"/>
      <c r="AU132" s="50"/>
      <c r="AV132" s="50"/>
      <c r="AY132" s="79"/>
      <c r="AZ132" s="176"/>
    </row>
    <row r="133" spans="1:52" s="69" customFormat="1" ht="10" x14ac:dyDescent="0.2">
      <c r="A133" s="38"/>
      <c r="B133" s="38"/>
      <c r="C133" s="38"/>
      <c r="D133" s="52"/>
      <c r="E133" s="45"/>
      <c r="F133" s="45"/>
      <c r="G133" s="45"/>
      <c r="H133" s="45"/>
      <c r="I133" s="45"/>
      <c r="J133" s="42"/>
      <c r="K133" s="50"/>
      <c r="L133" s="50"/>
      <c r="M133" s="50"/>
      <c r="N133" s="48"/>
      <c r="O133" s="48"/>
      <c r="P133" s="48"/>
      <c r="S133" s="79"/>
      <c r="T133" s="34"/>
      <c r="U133" s="45"/>
      <c r="V133" s="45"/>
      <c r="W133" s="45"/>
      <c r="X133" s="45"/>
      <c r="Y133" s="45"/>
      <c r="Z133" s="42"/>
      <c r="AA133" s="50"/>
      <c r="AB133" s="50"/>
      <c r="AC133" s="50"/>
      <c r="AD133" s="50"/>
      <c r="AE133" s="50"/>
      <c r="AF133" s="50"/>
      <c r="AI133" s="79"/>
      <c r="AJ133" s="34"/>
      <c r="AK133" s="45"/>
      <c r="AL133" s="45"/>
      <c r="AM133" s="45"/>
      <c r="AN133" s="45"/>
      <c r="AO133" s="45"/>
      <c r="AP133" s="42"/>
      <c r="AQ133" s="50"/>
      <c r="AR133" s="50"/>
      <c r="AS133" s="50"/>
      <c r="AT133" s="50"/>
      <c r="AU133" s="50"/>
      <c r="AV133" s="50"/>
      <c r="AY133" s="79"/>
      <c r="AZ133" s="176"/>
    </row>
    <row r="134" spans="1:52" s="69" customFormat="1" ht="10" x14ac:dyDescent="0.2">
      <c r="A134" s="38"/>
      <c r="B134" s="38"/>
      <c r="C134" s="38"/>
      <c r="D134" s="52"/>
      <c r="E134" s="45"/>
      <c r="F134" s="45"/>
      <c r="G134" s="45"/>
      <c r="H134" s="45"/>
      <c r="I134" s="45"/>
      <c r="J134" s="42"/>
      <c r="K134" s="50"/>
      <c r="L134" s="50"/>
      <c r="M134" s="50"/>
      <c r="N134" s="48"/>
      <c r="O134" s="48"/>
      <c r="P134" s="48"/>
      <c r="S134" s="79"/>
      <c r="T134" s="34"/>
      <c r="U134" s="45"/>
      <c r="V134" s="45"/>
      <c r="W134" s="45"/>
      <c r="X134" s="45"/>
      <c r="Y134" s="45"/>
      <c r="Z134" s="42"/>
      <c r="AA134" s="50"/>
      <c r="AB134" s="50"/>
      <c r="AC134" s="50"/>
      <c r="AD134" s="50"/>
      <c r="AE134" s="50"/>
      <c r="AF134" s="50"/>
      <c r="AI134" s="79"/>
      <c r="AJ134" s="34"/>
      <c r="AK134" s="45"/>
      <c r="AL134" s="45"/>
      <c r="AM134" s="45"/>
      <c r="AN134" s="45"/>
      <c r="AO134" s="45"/>
      <c r="AP134" s="42"/>
      <c r="AQ134" s="50"/>
      <c r="AR134" s="50"/>
      <c r="AS134" s="50"/>
      <c r="AT134" s="50"/>
      <c r="AU134" s="50"/>
      <c r="AV134" s="50"/>
      <c r="AY134" s="79"/>
      <c r="AZ134" s="176"/>
    </row>
    <row r="135" spans="1:52" s="69" customFormat="1" ht="10" x14ac:dyDescent="0.2">
      <c r="A135" s="38"/>
      <c r="B135" s="38"/>
      <c r="C135" s="38"/>
      <c r="D135" s="52"/>
      <c r="E135" s="45"/>
      <c r="F135" s="45"/>
      <c r="G135" s="45"/>
      <c r="H135" s="45"/>
      <c r="I135" s="45"/>
      <c r="J135" s="42"/>
      <c r="K135" s="50"/>
      <c r="L135" s="50"/>
      <c r="M135" s="50"/>
      <c r="N135" s="48"/>
      <c r="O135" s="48"/>
      <c r="P135" s="48"/>
      <c r="S135" s="79"/>
      <c r="T135" s="34"/>
      <c r="U135" s="45"/>
      <c r="V135" s="45"/>
      <c r="W135" s="45"/>
      <c r="X135" s="45"/>
      <c r="Y135" s="45"/>
      <c r="Z135" s="42"/>
      <c r="AA135" s="50"/>
      <c r="AB135" s="50"/>
      <c r="AC135" s="50"/>
      <c r="AD135" s="50"/>
      <c r="AE135" s="50"/>
      <c r="AF135" s="50"/>
      <c r="AI135" s="79"/>
      <c r="AJ135" s="34"/>
      <c r="AK135" s="45"/>
      <c r="AL135" s="45"/>
      <c r="AM135" s="45"/>
      <c r="AN135" s="45"/>
      <c r="AO135" s="45"/>
      <c r="AP135" s="42"/>
      <c r="AQ135" s="50"/>
      <c r="AR135" s="50"/>
      <c r="AS135" s="50"/>
      <c r="AT135" s="50"/>
      <c r="AU135" s="50"/>
      <c r="AV135" s="50"/>
      <c r="AY135" s="79"/>
      <c r="AZ135" s="176"/>
    </row>
    <row r="136" spans="1:52" s="69" customFormat="1" ht="10" x14ac:dyDescent="0.2">
      <c r="A136" s="38"/>
      <c r="B136" s="38"/>
      <c r="C136" s="38"/>
      <c r="D136" s="52"/>
      <c r="E136" s="45"/>
      <c r="F136" s="45"/>
      <c r="G136" s="45"/>
      <c r="H136" s="45"/>
      <c r="I136" s="45"/>
      <c r="J136" s="42"/>
      <c r="K136" s="50"/>
      <c r="L136" s="50"/>
      <c r="M136" s="50"/>
      <c r="N136" s="48"/>
      <c r="O136" s="48"/>
      <c r="P136" s="48"/>
      <c r="S136" s="79"/>
      <c r="T136" s="34"/>
      <c r="U136" s="45"/>
      <c r="V136" s="45"/>
      <c r="W136" s="45"/>
      <c r="X136" s="45"/>
      <c r="Y136" s="45"/>
      <c r="Z136" s="42"/>
      <c r="AA136" s="50"/>
      <c r="AB136" s="50"/>
      <c r="AC136" s="50"/>
      <c r="AD136" s="50"/>
      <c r="AE136" s="50"/>
      <c r="AF136" s="50"/>
      <c r="AI136" s="79"/>
      <c r="AJ136" s="34"/>
      <c r="AK136" s="45"/>
      <c r="AL136" s="45"/>
      <c r="AM136" s="45"/>
      <c r="AN136" s="45"/>
      <c r="AO136" s="45"/>
      <c r="AP136" s="42"/>
      <c r="AQ136" s="50"/>
      <c r="AR136" s="50"/>
      <c r="AS136" s="50"/>
      <c r="AT136" s="50"/>
      <c r="AU136" s="50"/>
      <c r="AV136" s="50"/>
      <c r="AY136" s="79"/>
      <c r="AZ136" s="176"/>
    </row>
    <row r="137" spans="1:52" s="69" customFormat="1" ht="10" x14ac:dyDescent="0.2">
      <c r="A137" s="38"/>
      <c r="B137" s="38"/>
      <c r="C137" s="38"/>
      <c r="D137" s="52"/>
      <c r="E137" s="45"/>
      <c r="F137" s="45"/>
      <c r="G137" s="45"/>
      <c r="H137" s="45"/>
      <c r="I137" s="45"/>
      <c r="J137" s="42"/>
      <c r="K137" s="50"/>
      <c r="L137" s="50"/>
      <c r="M137" s="50"/>
      <c r="N137" s="48"/>
      <c r="O137" s="48"/>
      <c r="P137" s="48"/>
      <c r="S137" s="79"/>
      <c r="T137" s="34"/>
      <c r="U137" s="45"/>
      <c r="V137" s="45"/>
      <c r="W137" s="45"/>
      <c r="X137" s="45"/>
      <c r="Y137" s="45"/>
      <c r="Z137" s="42"/>
      <c r="AA137" s="50"/>
      <c r="AB137" s="50"/>
      <c r="AC137" s="50"/>
      <c r="AD137" s="50"/>
      <c r="AE137" s="50"/>
      <c r="AF137" s="50"/>
      <c r="AI137" s="79"/>
      <c r="AJ137" s="34"/>
      <c r="AK137" s="45"/>
      <c r="AL137" s="45"/>
      <c r="AM137" s="45"/>
      <c r="AN137" s="45"/>
      <c r="AO137" s="45"/>
      <c r="AP137" s="42"/>
      <c r="AQ137" s="50"/>
      <c r="AR137" s="50"/>
      <c r="AS137" s="50"/>
      <c r="AT137" s="50"/>
      <c r="AU137" s="50"/>
      <c r="AV137" s="50"/>
      <c r="AY137" s="79"/>
      <c r="AZ137" s="176"/>
    </row>
    <row r="138" spans="1:52" s="69" customFormat="1" ht="10" x14ac:dyDescent="0.2">
      <c r="A138" s="38"/>
      <c r="B138" s="38"/>
      <c r="C138" s="38"/>
      <c r="D138" s="52"/>
      <c r="E138" s="45"/>
      <c r="F138" s="45"/>
      <c r="G138" s="45"/>
      <c r="H138" s="45"/>
      <c r="I138" s="45"/>
      <c r="J138" s="42"/>
      <c r="K138" s="50"/>
      <c r="L138" s="50"/>
      <c r="M138" s="50"/>
      <c r="N138" s="48"/>
      <c r="O138" s="48"/>
      <c r="P138" s="48"/>
      <c r="S138" s="79"/>
      <c r="T138" s="34"/>
      <c r="U138" s="45"/>
      <c r="V138" s="45"/>
      <c r="W138" s="45"/>
      <c r="X138" s="45"/>
      <c r="Y138" s="45"/>
      <c r="Z138" s="42"/>
      <c r="AA138" s="50"/>
      <c r="AB138" s="50"/>
      <c r="AC138" s="50"/>
      <c r="AD138" s="50"/>
      <c r="AE138" s="50"/>
      <c r="AF138" s="50"/>
      <c r="AI138" s="79"/>
      <c r="AJ138" s="34"/>
      <c r="AK138" s="45"/>
      <c r="AL138" s="45"/>
      <c r="AM138" s="45"/>
      <c r="AN138" s="45"/>
      <c r="AO138" s="45"/>
      <c r="AP138" s="42"/>
      <c r="AQ138" s="50"/>
      <c r="AR138" s="50"/>
      <c r="AS138" s="50"/>
      <c r="AT138" s="50"/>
      <c r="AU138" s="50"/>
      <c r="AV138" s="50"/>
      <c r="AY138" s="79"/>
      <c r="AZ138" s="176"/>
    </row>
    <row r="139" spans="1:52" s="69" customFormat="1" ht="10" x14ac:dyDescent="0.2">
      <c r="A139" s="38"/>
      <c r="B139" s="38"/>
      <c r="C139" s="38"/>
      <c r="D139" s="52"/>
      <c r="E139" s="45"/>
      <c r="F139" s="45"/>
      <c r="G139" s="45"/>
      <c r="H139" s="45"/>
      <c r="I139" s="45"/>
      <c r="J139" s="42"/>
      <c r="K139" s="50"/>
      <c r="L139" s="50"/>
      <c r="M139" s="50"/>
      <c r="N139" s="48"/>
      <c r="O139" s="48"/>
      <c r="P139" s="48"/>
      <c r="S139" s="79"/>
      <c r="T139" s="34"/>
      <c r="U139" s="45"/>
      <c r="V139" s="45"/>
      <c r="W139" s="45"/>
      <c r="X139" s="45"/>
      <c r="Y139" s="45"/>
      <c r="Z139" s="42"/>
      <c r="AA139" s="50"/>
      <c r="AB139" s="50"/>
      <c r="AC139" s="50"/>
      <c r="AD139" s="50"/>
      <c r="AE139" s="50"/>
      <c r="AF139" s="50"/>
      <c r="AI139" s="79"/>
      <c r="AJ139" s="34"/>
      <c r="AK139" s="45"/>
      <c r="AL139" s="45"/>
      <c r="AM139" s="45"/>
      <c r="AN139" s="45"/>
      <c r="AO139" s="45"/>
      <c r="AP139" s="42"/>
      <c r="AQ139" s="50"/>
      <c r="AR139" s="50"/>
      <c r="AS139" s="50"/>
      <c r="AT139" s="50"/>
      <c r="AU139" s="50"/>
      <c r="AV139" s="50"/>
      <c r="AY139" s="79"/>
      <c r="AZ139" s="176"/>
    </row>
    <row r="140" spans="1:52" s="69" customFormat="1" ht="10" x14ac:dyDescent="0.2">
      <c r="A140" s="38"/>
      <c r="B140" s="38"/>
      <c r="C140" s="38"/>
      <c r="D140" s="52"/>
      <c r="E140" s="45"/>
      <c r="F140" s="45"/>
      <c r="G140" s="45"/>
      <c r="H140" s="45"/>
      <c r="I140" s="45"/>
      <c r="J140" s="42"/>
      <c r="K140" s="50"/>
      <c r="L140" s="50"/>
      <c r="M140" s="50"/>
      <c r="N140" s="48"/>
      <c r="O140" s="48"/>
      <c r="P140" s="48"/>
      <c r="S140" s="79"/>
      <c r="T140" s="34"/>
      <c r="U140" s="45"/>
      <c r="V140" s="45"/>
      <c r="W140" s="45"/>
      <c r="X140" s="45"/>
      <c r="Y140" s="45"/>
      <c r="Z140" s="42"/>
      <c r="AA140" s="50"/>
      <c r="AB140" s="50"/>
      <c r="AC140" s="50"/>
      <c r="AD140" s="50"/>
      <c r="AE140" s="50"/>
      <c r="AF140" s="50"/>
      <c r="AI140" s="79"/>
      <c r="AJ140" s="34"/>
      <c r="AK140" s="45"/>
      <c r="AL140" s="45"/>
      <c r="AM140" s="45"/>
      <c r="AN140" s="45"/>
      <c r="AO140" s="45"/>
      <c r="AP140" s="42"/>
      <c r="AQ140" s="50"/>
      <c r="AR140" s="50"/>
      <c r="AS140" s="50"/>
      <c r="AT140" s="50"/>
      <c r="AU140" s="50"/>
      <c r="AV140" s="50"/>
      <c r="AY140" s="79"/>
      <c r="AZ140" s="176"/>
    </row>
    <row r="141" spans="1:52" s="69" customFormat="1" ht="10" x14ac:dyDescent="0.2">
      <c r="A141" s="38"/>
      <c r="B141" s="38"/>
      <c r="C141" s="38"/>
      <c r="D141" s="52"/>
      <c r="E141" s="45"/>
      <c r="F141" s="45"/>
      <c r="G141" s="45"/>
      <c r="H141" s="45"/>
      <c r="I141" s="45"/>
      <c r="J141" s="42"/>
      <c r="K141" s="50"/>
      <c r="L141" s="50"/>
      <c r="M141" s="50"/>
      <c r="N141" s="48"/>
      <c r="O141" s="48"/>
      <c r="P141" s="48"/>
      <c r="S141" s="79"/>
      <c r="T141" s="34"/>
      <c r="U141" s="45"/>
      <c r="V141" s="45"/>
      <c r="W141" s="45"/>
      <c r="X141" s="45"/>
      <c r="Y141" s="45"/>
      <c r="Z141" s="42"/>
      <c r="AA141" s="50"/>
      <c r="AB141" s="50"/>
      <c r="AC141" s="50"/>
      <c r="AD141" s="50"/>
      <c r="AE141" s="50"/>
      <c r="AF141" s="50"/>
      <c r="AI141" s="79"/>
      <c r="AJ141" s="34"/>
      <c r="AK141" s="45"/>
      <c r="AL141" s="45"/>
      <c r="AM141" s="45"/>
      <c r="AN141" s="45"/>
      <c r="AO141" s="45"/>
      <c r="AP141" s="42"/>
      <c r="AQ141" s="50"/>
      <c r="AR141" s="50"/>
      <c r="AS141" s="50"/>
      <c r="AT141" s="50"/>
      <c r="AU141" s="50"/>
      <c r="AV141" s="50"/>
      <c r="AY141" s="79"/>
      <c r="AZ141" s="17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601883CE92240A80C85803819450A" ma:contentTypeVersion="8" ma:contentTypeDescription="Create a new document." ma:contentTypeScope="" ma:versionID="faf93987a19809c9650e7ee12c973930">
  <xsd:schema xmlns:xsd="http://www.w3.org/2001/XMLSchema" xmlns:xs="http://www.w3.org/2001/XMLSchema" xmlns:p="http://schemas.microsoft.com/office/2006/metadata/properties" xmlns:ns2="545220dd-f413-4c23-a4c2-abbc45e62fa6" xmlns:ns3="0116af86-c38c-4fb4-9b8f-3001cc908444" targetNamespace="http://schemas.microsoft.com/office/2006/metadata/properties" ma:root="true" ma:fieldsID="e715203dbe9bc26ed36617d7e253c9ea" ns2:_="" ns3:_="">
    <xsd:import namespace="545220dd-f413-4c23-a4c2-abbc45e62fa6"/>
    <xsd:import namespace="0116af86-c38c-4fb4-9b8f-3001cc908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20dd-f413-4c23-a4c2-abbc45e62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f86-c38c-4fb4-9b8f-3001cc908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4DC49-A07F-493F-A4FB-9079676F677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116af86-c38c-4fb4-9b8f-3001cc908444"/>
    <ds:schemaRef ds:uri="545220dd-f413-4c23-a4c2-abbc45e62f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712892-4813-440A-9C2F-98FDEEB3C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AAC35-2164-44A0-9128-D4B6764A8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5220dd-f413-4c23-a4c2-abbc45e62fa6"/>
    <ds:schemaRef ds:uri="0116af86-c38c-4fb4-9b8f-3001cc908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Nitrogen</vt:lpstr>
      <vt:lpstr>Phosphorus</vt:lpstr>
      <vt:lpstr>Sediment</vt:lpstr>
      <vt:lpstr>Charts for Executive Summary</vt:lpstr>
      <vt:lpstr>Percent Change</vt:lpstr>
      <vt:lpstr>IndicatorLoads_work-up_092321</vt:lpstr>
    </vt:vector>
  </TitlesOfParts>
  <Manager/>
  <Company>U.S. 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Nsylvest</dc:creator>
  <cp:keywords/>
  <dc:description/>
  <cp:lastModifiedBy>Barnhart, Katheryn</cp:lastModifiedBy>
  <cp:revision/>
  <dcterms:created xsi:type="dcterms:W3CDTF">2011-03-18T13:56:45Z</dcterms:created>
  <dcterms:modified xsi:type="dcterms:W3CDTF">2021-09-29T20:09:42Z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0x010100349601883CE92240A80C85803819450A</vt:lpwstr>
  </property>
</Properties>
</file>